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240" yWindow="228" windowWidth="15480" windowHeight="11460" firstSheet="1" activeTab="8"/>
  </bookViews>
  <sheets>
    <sheet name="PUBLICACION 2017 (2)" sheetId="25" state="hidden" r:id="rId1"/>
    <sheet name="PUBLICACION 2019" sheetId="23" r:id="rId2"/>
    <sheet name="PASO 1" sheetId="1" r:id="rId3"/>
    <sheet name="PASO 2" sheetId="2" r:id="rId4"/>
    <sheet name="PASO 3" sheetId="3" r:id="rId5"/>
    <sheet name="PASO 4 " sheetId="29" r:id="rId6"/>
    <sheet name="PASO 5" sheetId="8" r:id="rId7"/>
    <sheet name="PASO 6" sheetId="30" r:id="rId8"/>
    <sheet name="PASO 7" sheetId="24" r:id="rId9"/>
    <sheet name="claves municipios" sheetId="22" r:id="rId10"/>
  </sheets>
  <externalReferences>
    <externalReference r:id="rId11"/>
    <externalReference r:id="rId12"/>
  </externalReferences>
  <definedNames>
    <definedName name="_xlnm._FilterDatabase" localSheetId="2" hidden="1">'PASO 1'!$C$1:$C$221</definedName>
    <definedName name="_xlnm._FilterDatabase" localSheetId="5" hidden="1">'PASO 4 '!$C$3:$C$222</definedName>
    <definedName name="_xlnm._FilterDatabase" localSheetId="8" hidden="1">'PASO 7'!#REF!</definedName>
    <definedName name="_xlnm.Print_Area" localSheetId="2">'PASO 1'!$A$1:$G$221</definedName>
    <definedName name="_xlnm.Print_Area" localSheetId="3">'PASO 2'!$A$1:$C$8</definedName>
    <definedName name="_xlnm.Print_Area" localSheetId="4">'PASO 3'!$A$1:$E$218</definedName>
    <definedName name="_xlnm.Print_Area" localSheetId="5">'PASO 4 '!$A$3:$F$222</definedName>
    <definedName name="_xlnm.Print_Area" localSheetId="6">'PASO 5'!$A$1:$B$218</definedName>
    <definedName name="_xlnm.Print_Area" localSheetId="7">'PASO 6'!$A$1:$E$218</definedName>
    <definedName name="_xlnm.Print_Area" localSheetId="8">'PASO 7'!$A$1:$F$218</definedName>
    <definedName name="_xlnm.Print_Area" localSheetId="0">'PUBLICACION 2017 (2)'!$B$1:$F$217</definedName>
    <definedName name="_xlnm.Print_Area" localSheetId="1">'PUBLICACION 2019'!$A$1:$C$216</definedName>
    <definedName name="_xlnm.Print_Titles" localSheetId="2">'PASO 1'!$4:$8</definedName>
    <definedName name="_xlnm.Print_Titles" localSheetId="4">'PASO 3'!$4:$5</definedName>
    <definedName name="_xlnm.Print_Titles" localSheetId="5">'PASO 4 '!$6:$9</definedName>
    <definedName name="_xlnm.Print_Titles" localSheetId="6">'PASO 5'!$4:$5</definedName>
    <definedName name="_xlnm.Print_Titles" localSheetId="7">'PASO 6'!$4:$5</definedName>
    <definedName name="_xlnm.Print_Titles" localSheetId="8">'PASO 7'!$4:$5</definedName>
    <definedName name="_xlnm.Print_Titles" localSheetId="1">'PUBLICACION 2019'!$3:$3</definedName>
  </definedNames>
  <calcPr calcId="144525"/>
</workbook>
</file>

<file path=xl/calcChain.xml><?xml version="1.0" encoding="utf-8"?>
<calcChain xmlns="http://schemas.openxmlformats.org/spreadsheetml/2006/main">
  <c r="C8" i="2" l="1"/>
  <c r="C23" i="29" l="1"/>
  <c r="D23" i="29"/>
  <c r="C24" i="29"/>
  <c r="D24" i="29"/>
  <c r="C25" i="29"/>
  <c r="D25" i="29"/>
  <c r="C26" i="29"/>
  <c r="D26" i="29"/>
  <c r="C27" i="29"/>
  <c r="D27" i="29"/>
  <c r="C28" i="29"/>
  <c r="D28" i="29"/>
  <c r="C29" i="29"/>
  <c r="D29" i="29"/>
  <c r="C30" i="29"/>
  <c r="D30" i="29"/>
  <c r="C31" i="29"/>
  <c r="D31" i="29"/>
  <c r="C32" i="29"/>
  <c r="D32" i="29"/>
  <c r="C33" i="29"/>
  <c r="D33" i="29"/>
  <c r="C34" i="29"/>
  <c r="D34" i="29"/>
  <c r="C35" i="29"/>
  <c r="D35" i="29"/>
  <c r="C36" i="29"/>
  <c r="D36" i="29"/>
  <c r="C37" i="29"/>
  <c r="D37" i="29"/>
  <c r="C38" i="29"/>
  <c r="D38" i="29"/>
  <c r="C39" i="29"/>
  <c r="D39" i="29"/>
  <c r="C40" i="29"/>
  <c r="D40" i="29"/>
  <c r="C41" i="29"/>
  <c r="D41" i="29"/>
  <c r="C42" i="29"/>
  <c r="D42" i="29"/>
  <c r="C43" i="29"/>
  <c r="D43" i="29"/>
  <c r="C44" i="29"/>
  <c r="D44" i="29"/>
  <c r="C45" i="29"/>
  <c r="D45" i="29"/>
  <c r="C46" i="29"/>
  <c r="D46" i="29"/>
  <c r="C47" i="29"/>
  <c r="D47" i="29"/>
  <c r="C48" i="29"/>
  <c r="D48" i="29"/>
  <c r="C49" i="29"/>
  <c r="D49" i="29"/>
  <c r="C50" i="29"/>
  <c r="D50" i="29"/>
  <c r="C51" i="29"/>
  <c r="D51" i="29"/>
  <c r="C52" i="29"/>
  <c r="D52" i="29"/>
  <c r="C53" i="29"/>
  <c r="D53" i="29"/>
  <c r="C55" i="29"/>
  <c r="D55" i="29"/>
  <c r="C56" i="29"/>
  <c r="D56" i="29"/>
  <c r="C57" i="29"/>
  <c r="D57" i="29"/>
  <c r="C58" i="29"/>
  <c r="D58" i="29"/>
  <c r="C59" i="29"/>
  <c r="D59" i="29"/>
  <c r="C60" i="29"/>
  <c r="D60" i="29"/>
  <c r="C61" i="29"/>
  <c r="D61" i="29"/>
  <c r="C62" i="29"/>
  <c r="D62" i="29"/>
  <c r="C63" i="29"/>
  <c r="D63" i="29"/>
  <c r="C64" i="29"/>
  <c r="D64" i="29"/>
  <c r="C65" i="29"/>
  <c r="D65" i="29"/>
  <c r="C66" i="29"/>
  <c r="D66" i="29"/>
  <c r="C67" i="29"/>
  <c r="D67" i="29"/>
  <c r="C68" i="29"/>
  <c r="D68" i="29"/>
  <c r="C69" i="29"/>
  <c r="D69" i="29"/>
  <c r="C70" i="29"/>
  <c r="D70" i="29"/>
  <c r="C71" i="29"/>
  <c r="D71" i="29"/>
  <c r="C72" i="29"/>
  <c r="D72" i="29"/>
  <c r="C73" i="29"/>
  <c r="D73" i="29"/>
  <c r="C74" i="29"/>
  <c r="D74" i="29"/>
  <c r="C75" i="29"/>
  <c r="D75" i="29"/>
  <c r="C76" i="29"/>
  <c r="D76" i="29"/>
  <c r="C77" i="29"/>
  <c r="D77" i="29"/>
  <c r="C78" i="29"/>
  <c r="D78" i="29"/>
  <c r="C79" i="29"/>
  <c r="D79" i="29"/>
  <c r="C80" i="29"/>
  <c r="D80" i="29"/>
  <c r="C81" i="29"/>
  <c r="D81" i="29"/>
  <c r="C82" i="29"/>
  <c r="D82" i="29"/>
  <c r="C83" i="29"/>
  <c r="D83" i="29"/>
  <c r="C84" i="29"/>
  <c r="D84" i="29"/>
  <c r="C85" i="29"/>
  <c r="D85" i="29"/>
  <c r="C86" i="29"/>
  <c r="D86" i="29"/>
  <c r="C87" i="29"/>
  <c r="D87" i="29"/>
  <c r="C88" i="29"/>
  <c r="D88" i="29"/>
  <c r="C89" i="29"/>
  <c r="D89" i="29"/>
  <c r="C90" i="29"/>
  <c r="D90" i="29"/>
  <c r="C91" i="29"/>
  <c r="D91" i="29"/>
  <c r="C92" i="29"/>
  <c r="D92" i="29"/>
  <c r="C93" i="29"/>
  <c r="D93" i="29"/>
  <c r="C94" i="29"/>
  <c r="D94" i="29"/>
  <c r="C95" i="29"/>
  <c r="D95" i="29"/>
  <c r="C96" i="29"/>
  <c r="D96" i="29"/>
  <c r="C97" i="29"/>
  <c r="D97" i="29"/>
  <c r="C98" i="29"/>
  <c r="D98" i="29"/>
  <c r="C99" i="29"/>
  <c r="D99" i="29"/>
  <c r="C100" i="29"/>
  <c r="D100" i="29"/>
  <c r="C101" i="29"/>
  <c r="D101" i="29"/>
  <c r="C102" i="29"/>
  <c r="D102" i="29"/>
  <c r="C103" i="29"/>
  <c r="D103" i="29"/>
  <c r="C104" i="29"/>
  <c r="D104" i="29"/>
  <c r="C105" i="29"/>
  <c r="D105" i="29"/>
  <c r="C106" i="29"/>
  <c r="D106" i="29"/>
  <c r="C107" i="29"/>
  <c r="D107" i="29"/>
  <c r="C108" i="29"/>
  <c r="D108" i="29"/>
  <c r="C109" i="29"/>
  <c r="D109" i="29"/>
  <c r="C110" i="29"/>
  <c r="D110" i="29"/>
  <c r="C111" i="29"/>
  <c r="D111" i="29"/>
  <c r="C112" i="29"/>
  <c r="D112" i="29"/>
  <c r="C113" i="29"/>
  <c r="D113" i="29"/>
  <c r="C114" i="29"/>
  <c r="D114" i="29"/>
  <c r="C115" i="29"/>
  <c r="D115" i="29"/>
  <c r="C116" i="29"/>
  <c r="D116" i="29"/>
  <c r="C117" i="29"/>
  <c r="D117" i="29"/>
  <c r="C118" i="29"/>
  <c r="D118" i="29"/>
  <c r="C119" i="29"/>
  <c r="D119" i="29"/>
  <c r="C120" i="29"/>
  <c r="D120" i="29"/>
  <c r="C121" i="29"/>
  <c r="D121" i="29"/>
  <c r="C122" i="29"/>
  <c r="D122" i="29"/>
  <c r="C123" i="29"/>
  <c r="D123" i="29"/>
  <c r="C124" i="29"/>
  <c r="D124" i="29"/>
  <c r="C125" i="29"/>
  <c r="D125" i="29"/>
  <c r="C126" i="29"/>
  <c r="D126" i="29"/>
  <c r="C127" i="29"/>
  <c r="D127" i="29"/>
  <c r="C128" i="29"/>
  <c r="D128" i="29"/>
  <c r="C129" i="29"/>
  <c r="D129" i="29"/>
  <c r="C131" i="29"/>
  <c r="D131" i="29"/>
  <c r="C132" i="29"/>
  <c r="D132" i="29"/>
  <c r="C133" i="29"/>
  <c r="D133" i="29"/>
  <c r="C134" i="29"/>
  <c r="D134" i="29"/>
  <c r="C135" i="29"/>
  <c r="D135" i="29"/>
  <c r="C136" i="29"/>
  <c r="D136" i="29"/>
  <c r="C137" i="29"/>
  <c r="D137" i="29"/>
  <c r="C138" i="29"/>
  <c r="D138" i="29"/>
  <c r="C139" i="29"/>
  <c r="D139" i="29"/>
  <c r="C140" i="29"/>
  <c r="D140" i="29"/>
  <c r="C141" i="29"/>
  <c r="D141" i="29"/>
  <c r="C142" i="29"/>
  <c r="D142" i="29"/>
  <c r="C143" i="29"/>
  <c r="D143" i="29"/>
  <c r="C144" i="29"/>
  <c r="D144" i="29"/>
  <c r="C145" i="29"/>
  <c r="D145" i="29"/>
  <c r="C146" i="29"/>
  <c r="D146" i="29"/>
  <c r="C147" i="29"/>
  <c r="D147" i="29"/>
  <c r="C148" i="29"/>
  <c r="D148" i="29"/>
  <c r="C149" i="29"/>
  <c r="D149" i="29"/>
  <c r="C150" i="29"/>
  <c r="D150" i="29"/>
  <c r="C151" i="29"/>
  <c r="D151" i="29"/>
  <c r="C152" i="29"/>
  <c r="D152" i="29"/>
  <c r="C153" i="29"/>
  <c r="D153" i="29"/>
  <c r="C154" i="29"/>
  <c r="D154" i="29"/>
  <c r="C155" i="29"/>
  <c r="D155" i="29"/>
  <c r="C156" i="29"/>
  <c r="D156" i="29"/>
  <c r="C157" i="29"/>
  <c r="D157" i="29"/>
  <c r="C158" i="29"/>
  <c r="D158" i="29"/>
  <c r="C159" i="29"/>
  <c r="D159" i="29"/>
  <c r="C160" i="29"/>
  <c r="D160" i="29"/>
  <c r="C161" i="29"/>
  <c r="D161" i="29"/>
  <c r="C162" i="29"/>
  <c r="D162" i="29"/>
  <c r="C163" i="29"/>
  <c r="D163" i="29"/>
  <c r="C164" i="29"/>
  <c r="D164" i="29"/>
  <c r="C165" i="29"/>
  <c r="D165" i="29"/>
  <c r="C166" i="29"/>
  <c r="D166" i="29"/>
  <c r="C167" i="29"/>
  <c r="D167" i="29"/>
  <c r="C168" i="29"/>
  <c r="D168" i="29"/>
  <c r="C169" i="29"/>
  <c r="D169" i="29"/>
  <c r="C170" i="29"/>
  <c r="D170" i="29"/>
  <c r="C171" i="29"/>
  <c r="D171" i="29"/>
  <c r="C172" i="29"/>
  <c r="D172" i="29"/>
  <c r="C173" i="29"/>
  <c r="D173" i="29"/>
  <c r="C174" i="29"/>
  <c r="D174" i="29"/>
  <c r="C175" i="29"/>
  <c r="D175" i="29"/>
  <c r="C176" i="29"/>
  <c r="D176" i="29"/>
  <c r="C177" i="29"/>
  <c r="D177" i="29"/>
  <c r="C178" i="29"/>
  <c r="D178" i="29"/>
  <c r="C179" i="29"/>
  <c r="D179" i="29"/>
  <c r="C180" i="29"/>
  <c r="D180" i="29"/>
  <c r="C181" i="29"/>
  <c r="D181" i="29"/>
  <c r="C182" i="29"/>
  <c r="D182" i="29"/>
  <c r="C183" i="29"/>
  <c r="D183" i="29"/>
  <c r="C184" i="29"/>
  <c r="D184" i="29"/>
  <c r="C185" i="29"/>
  <c r="D185" i="29"/>
  <c r="C186" i="29"/>
  <c r="D186" i="29"/>
  <c r="C187" i="29"/>
  <c r="D187" i="29"/>
  <c r="C188" i="29"/>
  <c r="D188" i="29"/>
  <c r="C189" i="29"/>
  <c r="D189" i="29"/>
  <c r="C190" i="29"/>
  <c r="D190" i="29"/>
  <c r="C191" i="29"/>
  <c r="D191" i="29"/>
  <c r="C192" i="29"/>
  <c r="D192" i="29"/>
  <c r="C193" i="29"/>
  <c r="D193" i="29"/>
  <c r="C194" i="29"/>
  <c r="D194" i="29"/>
  <c r="C195" i="29"/>
  <c r="D195" i="29"/>
  <c r="C196" i="29"/>
  <c r="D196" i="29"/>
  <c r="C197" i="29"/>
  <c r="D197" i="29"/>
  <c r="C198" i="29"/>
  <c r="D198" i="29"/>
  <c r="C199" i="29"/>
  <c r="D199" i="29"/>
  <c r="C200" i="29"/>
  <c r="D200" i="29"/>
  <c r="C201" i="29"/>
  <c r="D201" i="29"/>
  <c r="C202" i="29"/>
  <c r="D202" i="29"/>
  <c r="C203" i="29"/>
  <c r="D203" i="29"/>
  <c r="C204" i="29"/>
  <c r="D204" i="29"/>
  <c r="C205" i="29"/>
  <c r="D205" i="29"/>
  <c r="C206" i="29"/>
  <c r="D206" i="29"/>
  <c r="C207" i="29"/>
  <c r="D207" i="29"/>
  <c r="C208" i="29"/>
  <c r="D208" i="29"/>
  <c r="C209" i="29"/>
  <c r="D209" i="29"/>
  <c r="C210" i="29"/>
  <c r="D210" i="29"/>
  <c r="C212" i="29"/>
  <c r="D212" i="29"/>
  <c r="C213" i="29"/>
  <c r="D213" i="29"/>
  <c r="C214" i="29"/>
  <c r="D214" i="29"/>
  <c r="C215" i="29"/>
  <c r="D215" i="29"/>
  <c r="C216" i="29"/>
  <c r="D216" i="29"/>
  <c r="C217" i="29"/>
  <c r="D217" i="29"/>
  <c r="C218" i="29"/>
  <c r="D218" i="29"/>
  <c r="C219" i="29"/>
  <c r="D219" i="29"/>
  <c r="C220" i="29"/>
  <c r="D220" i="29"/>
  <c r="C221" i="29"/>
  <c r="D221" i="29"/>
  <c r="C11" i="29"/>
  <c r="D11" i="29"/>
  <c r="C12" i="29"/>
  <c r="D12" i="29"/>
  <c r="C13" i="29"/>
  <c r="D13" i="29"/>
  <c r="C14" i="29"/>
  <c r="D14" i="29"/>
  <c r="C15" i="29"/>
  <c r="D15" i="29"/>
  <c r="C16" i="29"/>
  <c r="D16" i="29"/>
  <c r="C17" i="29"/>
  <c r="D17" i="29"/>
  <c r="C18" i="29"/>
  <c r="D18" i="29"/>
  <c r="C19" i="29"/>
  <c r="D19" i="29"/>
  <c r="C20" i="29"/>
  <c r="D20" i="29"/>
  <c r="C21" i="29"/>
  <c r="D21" i="29"/>
  <c r="C22" i="29"/>
  <c r="D22" i="29"/>
  <c r="D10" i="29"/>
  <c r="C10" i="29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C211" i="1"/>
  <c r="D211" i="1"/>
  <c r="C212" i="1"/>
  <c r="D212" i="1"/>
  <c r="C213" i="1"/>
  <c r="D213" i="1"/>
  <c r="C214" i="1"/>
  <c r="D214" i="1"/>
  <c r="C215" i="1"/>
  <c r="D215" i="1"/>
  <c r="C216" i="1"/>
  <c r="D216" i="1"/>
  <c r="C217" i="1"/>
  <c r="D217" i="1"/>
  <c r="C218" i="1"/>
  <c r="D218" i="1"/>
  <c r="C219" i="1"/>
  <c r="D219" i="1"/>
  <c r="C220" i="1"/>
  <c r="D220" i="1"/>
  <c r="D9" i="1"/>
  <c r="C9" i="1"/>
  <c r="C82" i="23" l="1"/>
  <c r="C83" i="23"/>
  <c r="C84" i="23"/>
  <c r="C85" i="23"/>
  <c r="C86" i="23"/>
  <c r="C87" i="23"/>
  <c r="C88" i="23"/>
  <c r="C89" i="23"/>
  <c r="C90" i="23"/>
  <c r="C91" i="23"/>
  <c r="C92" i="23"/>
  <c r="C93" i="23"/>
  <c r="C94" i="23"/>
  <c r="C95" i="23"/>
  <c r="C96" i="23"/>
  <c r="C97" i="23"/>
  <c r="C98" i="23"/>
  <c r="C99" i="23"/>
  <c r="C100" i="23"/>
  <c r="C101" i="23"/>
  <c r="C102" i="23"/>
  <c r="C103" i="23"/>
  <c r="C104" i="23"/>
  <c r="C105" i="23"/>
  <c r="C106" i="23"/>
  <c r="C107" i="23"/>
  <c r="C108" i="23"/>
  <c r="C109" i="23"/>
  <c r="C110" i="23"/>
  <c r="C111" i="23"/>
  <c r="C112" i="23"/>
  <c r="C113" i="23"/>
  <c r="C114" i="23"/>
  <c r="C115" i="23"/>
  <c r="C116" i="23"/>
  <c r="C117" i="23"/>
  <c r="C118" i="23"/>
  <c r="C119" i="23"/>
  <c r="C120" i="23"/>
  <c r="C121" i="23"/>
  <c r="C122" i="23"/>
  <c r="C123" i="23"/>
  <c r="C124" i="23"/>
  <c r="C125" i="23"/>
  <c r="C126" i="23"/>
  <c r="C127" i="23"/>
  <c r="C128" i="23"/>
  <c r="C129" i="23"/>
  <c r="C130" i="23"/>
  <c r="C131" i="23"/>
  <c r="C132" i="23"/>
  <c r="C133" i="23"/>
  <c r="C134" i="23"/>
  <c r="C135" i="23"/>
  <c r="C136" i="23"/>
  <c r="C137" i="23"/>
  <c r="C138" i="23"/>
  <c r="C139" i="23"/>
  <c r="C140" i="23"/>
  <c r="C141" i="23"/>
  <c r="C142" i="23"/>
  <c r="C143" i="23"/>
  <c r="C144" i="23"/>
  <c r="C145" i="23"/>
  <c r="C146" i="23"/>
  <c r="C147" i="23"/>
  <c r="C148" i="23"/>
  <c r="C149" i="23"/>
  <c r="C150" i="23"/>
  <c r="C151" i="23"/>
  <c r="C152" i="23"/>
  <c r="C153" i="23"/>
  <c r="C154" i="23"/>
  <c r="C155" i="23"/>
  <c r="C156" i="23"/>
  <c r="C157" i="23"/>
  <c r="C158" i="23"/>
  <c r="C159" i="23"/>
  <c r="C160" i="23"/>
  <c r="C161" i="23"/>
  <c r="C162" i="23"/>
  <c r="C163" i="23"/>
  <c r="C164" i="23"/>
  <c r="C165" i="23"/>
  <c r="C166" i="23"/>
  <c r="C167" i="23"/>
  <c r="C168" i="23"/>
  <c r="C169" i="23"/>
  <c r="C170" i="23"/>
  <c r="C171" i="23"/>
  <c r="C172" i="23"/>
  <c r="C173" i="23"/>
  <c r="C174" i="23"/>
  <c r="C175" i="23"/>
  <c r="C176" i="23"/>
  <c r="C177" i="23"/>
  <c r="C178" i="23"/>
  <c r="C179" i="23"/>
  <c r="C180" i="23"/>
  <c r="C181" i="23"/>
  <c r="C182" i="23"/>
  <c r="C183" i="23"/>
  <c r="C184" i="23"/>
  <c r="C185" i="23"/>
  <c r="C186" i="23"/>
  <c r="C187" i="23"/>
  <c r="C188" i="23"/>
  <c r="C189" i="23"/>
  <c r="C190" i="23"/>
  <c r="C191" i="23"/>
  <c r="C192" i="23"/>
  <c r="C193" i="23"/>
  <c r="C194" i="23"/>
  <c r="C195" i="23"/>
  <c r="C196" i="23"/>
  <c r="C197" i="23"/>
  <c r="C198" i="23"/>
  <c r="C199" i="23"/>
  <c r="C200" i="23"/>
  <c r="C201" i="23"/>
  <c r="C202" i="23"/>
  <c r="C203" i="23"/>
  <c r="C204" i="23"/>
  <c r="C205" i="23"/>
  <c r="C206" i="23"/>
  <c r="C207" i="23"/>
  <c r="C208" i="23"/>
  <c r="C209" i="23"/>
  <c r="C210" i="23"/>
  <c r="C211" i="23"/>
  <c r="C212" i="23"/>
  <c r="C213" i="23"/>
  <c r="C214" i="23"/>
  <c r="C215" i="23"/>
  <c r="C5" i="23"/>
  <c r="C6" i="23"/>
  <c r="C7" i="23"/>
  <c r="C8" i="23"/>
  <c r="C9" i="23"/>
  <c r="C10" i="23"/>
  <c r="C11" i="23"/>
  <c r="C12" i="23"/>
  <c r="C13" i="23"/>
  <c r="C14" i="23"/>
  <c r="C15" i="23"/>
  <c r="C16" i="23"/>
  <c r="C17" i="23"/>
  <c r="C18" i="23"/>
  <c r="C19" i="23"/>
  <c r="C20" i="23"/>
  <c r="C21" i="23"/>
  <c r="C22" i="23"/>
  <c r="C23" i="23"/>
  <c r="C24" i="23"/>
  <c r="C25" i="23"/>
  <c r="C26" i="23"/>
  <c r="C27" i="23"/>
  <c r="C28" i="23"/>
  <c r="C29" i="23"/>
  <c r="C30" i="23"/>
  <c r="C31" i="23"/>
  <c r="C32" i="23"/>
  <c r="C33" i="23"/>
  <c r="C34" i="23"/>
  <c r="C35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C49" i="23"/>
  <c r="C50" i="23"/>
  <c r="C51" i="23"/>
  <c r="C52" i="23"/>
  <c r="C53" i="23"/>
  <c r="C54" i="23"/>
  <c r="C55" i="23"/>
  <c r="C56" i="23"/>
  <c r="C57" i="23"/>
  <c r="C58" i="23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C72" i="23"/>
  <c r="C73" i="23"/>
  <c r="C74" i="23"/>
  <c r="C75" i="23"/>
  <c r="C76" i="23"/>
  <c r="C77" i="23"/>
  <c r="C78" i="23"/>
  <c r="C79" i="23"/>
  <c r="C80" i="23"/>
  <c r="C81" i="23"/>
  <c r="C4" i="23"/>
  <c r="E54" i="29" l="1"/>
  <c r="E130" i="29"/>
  <c r="E211" i="29"/>
  <c r="E11" i="29" l="1"/>
  <c r="E45" i="29"/>
  <c r="E41" i="29"/>
  <c r="E39" i="29"/>
  <c r="E37" i="29"/>
  <c r="E35" i="29"/>
  <c r="E31" i="29"/>
  <c r="E29" i="29"/>
  <c r="E27" i="29"/>
  <c r="E25" i="29"/>
  <c r="E23" i="29"/>
  <c r="E21" i="29"/>
  <c r="E19" i="29"/>
  <c r="E17" i="29"/>
  <c r="E15" i="29"/>
  <c r="E13" i="29"/>
  <c r="E219" i="29"/>
  <c r="E215" i="29"/>
  <c r="E210" i="29"/>
  <c r="E206" i="29"/>
  <c r="E202" i="29"/>
  <c r="E200" i="29"/>
  <c r="E196" i="29"/>
  <c r="E192" i="29"/>
  <c r="E186" i="29"/>
  <c r="E182" i="29"/>
  <c r="E178" i="29"/>
  <c r="E176" i="29"/>
  <c r="E172" i="29"/>
  <c r="E168" i="29"/>
  <c r="E162" i="29"/>
  <c r="E160" i="29"/>
  <c r="E154" i="29"/>
  <c r="E150" i="29"/>
  <c r="E146" i="29"/>
  <c r="E142" i="29"/>
  <c r="E138" i="29"/>
  <c r="E134" i="29"/>
  <c r="E129" i="29"/>
  <c r="E125" i="29"/>
  <c r="E121" i="29"/>
  <c r="E117" i="29"/>
  <c r="E113" i="29"/>
  <c r="E107" i="29"/>
  <c r="E103" i="29"/>
  <c r="E99" i="29"/>
  <c r="E48" i="29"/>
  <c r="E32" i="29"/>
  <c r="E221" i="29"/>
  <c r="E217" i="29"/>
  <c r="E213" i="29"/>
  <c r="E208" i="29"/>
  <c r="E204" i="29"/>
  <c r="E198" i="29"/>
  <c r="E194" i="29"/>
  <c r="E190" i="29"/>
  <c r="E188" i="29"/>
  <c r="E184" i="29"/>
  <c r="E180" i="29"/>
  <c r="E174" i="29"/>
  <c r="E170" i="29"/>
  <c r="E166" i="29"/>
  <c r="E164" i="29"/>
  <c r="E158" i="29"/>
  <c r="E156" i="29"/>
  <c r="E152" i="29"/>
  <c r="E148" i="29"/>
  <c r="E144" i="29"/>
  <c r="E140" i="29"/>
  <c r="E136" i="29"/>
  <c r="E132" i="29"/>
  <c r="E127" i="29"/>
  <c r="E123" i="29"/>
  <c r="E119" i="29"/>
  <c r="E115" i="29"/>
  <c r="E111" i="29"/>
  <c r="E109" i="29"/>
  <c r="E105" i="29"/>
  <c r="E101" i="29"/>
  <c r="E95" i="29"/>
  <c r="E93" i="29"/>
  <c r="E91" i="29"/>
  <c r="E87" i="29"/>
  <c r="E85" i="29"/>
  <c r="E83" i="29"/>
  <c r="E81" i="29"/>
  <c r="E79" i="29"/>
  <c r="E77" i="29"/>
  <c r="E75" i="29"/>
  <c r="E73" i="29"/>
  <c r="E71" i="29"/>
  <c r="E69" i="29"/>
  <c r="E67" i="29"/>
  <c r="E65" i="29"/>
  <c r="E63" i="29"/>
  <c r="E61" i="29"/>
  <c r="E59" i="29"/>
  <c r="E57" i="29"/>
  <c r="E55" i="29"/>
  <c r="E52" i="29"/>
  <c r="E50" i="29"/>
  <c r="E46" i="29"/>
  <c r="E44" i="29"/>
  <c r="E42" i="29"/>
  <c r="E40" i="29"/>
  <c r="E38" i="29"/>
  <c r="E36" i="29"/>
  <c r="E34" i="29"/>
  <c r="E30" i="29"/>
  <c r="E28" i="29"/>
  <c r="E26" i="29"/>
  <c r="E24" i="29"/>
  <c r="E22" i="29"/>
  <c r="E20" i="29"/>
  <c r="E18" i="29"/>
  <c r="E16" i="29"/>
  <c r="E14" i="29"/>
  <c r="E12" i="29"/>
  <c r="E97" i="29"/>
  <c r="E89" i="29"/>
  <c r="E220" i="29"/>
  <c r="E216" i="29"/>
  <c r="E212" i="29"/>
  <c r="E203" i="29"/>
  <c r="E201" i="29"/>
  <c r="E199" i="29"/>
  <c r="E197" i="29"/>
  <c r="E195" i="29"/>
  <c r="E193" i="29"/>
  <c r="E191" i="29"/>
  <c r="E189" i="29"/>
  <c r="E187" i="29"/>
  <c r="E185" i="29"/>
  <c r="E183" i="29"/>
  <c r="E181" i="29"/>
  <c r="E179" i="29"/>
  <c r="E177" i="29"/>
  <c r="E175" i="29"/>
  <c r="E173" i="29"/>
  <c r="E171" i="29"/>
  <c r="E169" i="29"/>
  <c r="E167" i="29"/>
  <c r="E165" i="29"/>
  <c r="E163" i="29"/>
  <c r="E161" i="29"/>
  <c r="E159" i="29"/>
  <c r="E157" i="29"/>
  <c r="E155" i="29"/>
  <c r="E153" i="29"/>
  <c r="E151" i="29"/>
  <c r="E149" i="29"/>
  <c r="E147" i="29"/>
  <c r="E145" i="29"/>
  <c r="E143" i="29"/>
  <c r="E141" i="29"/>
  <c r="E139" i="29"/>
  <c r="E137" i="29"/>
  <c r="E135" i="29"/>
  <c r="E133" i="29"/>
  <c r="E131" i="29"/>
  <c r="E128" i="29"/>
  <c r="E126" i="29"/>
  <c r="E124" i="29"/>
  <c r="E122" i="29"/>
  <c r="E120" i="29"/>
  <c r="E118" i="29"/>
  <c r="E116" i="29"/>
  <c r="E114" i="29"/>
  <c r="E112" i="29"/>
  <c r="E110" i="29"/>
  <c r="E108" i="29"/>
  <c r="E106" i="29"/>
  <c r="E104" i="29"/>
  <c r="E102" i="29"/>
  <c r="E100" i="29"/>
  <c r="E98" i="29"/>
  <c r="E96" i="29"/>
  <c r="E94" i="29"/>
  <c r="E92" i="29"/>
  <c r="E90" i="29"/>
  <c r="E88" i="29"/>
  <c r="E86" i="29"/>
  <c r="E84" i="29"/>
  <c r="E82" i="29"/>
  <c r="E80" i="29"/>
  <c r="E78" i="29"/>
  <c r="E76" i="29"/>
  <c r="E74" i="29"/>
  <c r="E72" i="29"/>
  <c r="E70" i="29"/>
  <c r="E68" i="29"/>
  <c r="E66" i="29"/>
  <c r="E64" i="29"/>
  <c r="E62" i="29"/>
  <c r="E60" i="29"/>
  <c r="E58" i="29"/>
  <c r="E56" i="29"/>
  <c r="E53" i="29"/>
  <c r="E51" i="29"/>
  <c r="E49" i="29"/>
  <c r="E47" i="29"/>
  <c r="E43" i="29"/>
  <c r="E33" i="29"/>
  <c r="C222" i="29"/>
  <c r="E10" i="29"/>
  <c r="D222" i="29"/>
  <c r="E218" i="29"/>
  <c r="E214" i="29"/>
  <c r="E209" i="29"/>
  <c r="E207" i="29"/>
  <c r="E205" i="29"/>
  <c r="D221" i="1" l="1"/>
  <c r="C221" i="1"/>
  <c r="E222" i="29"/>
  <c r="F218" i="29" s="1"/>
  <c r="D214" i="30" s="1"/>
  <c r="F209" i="29" l="1"/>
  <c r="D205" i="30" s="1"/>
  <c r="F10" i="29"/>
  <c r="D6" i="30" s="1"/>
  <c r="F54" i="29"/>
  <c r="D50" i="30" s="1"/>
  <c r="F130" i="29"/>
  <c r="D126" i="30" s="1"/>
  <c r="F211" i="29"/>
  <c r="D207" i="30" s="1"/>
  <c r="F200" i="29"/>
  <c r="D196" i="30" s="1"/>
  <c r="F168" i="29"/>
  <c r="D164" i="30" s="1"/>
  <c r="F148" i="29"/>
  <c r="D144" i="30" s="1"/>
  <c r="F52" i="29"/>
  <c r="D48" i="30" s="1"/>
  <c r="F28" i="29"/>
  <c r="D24" i="30" s="1"/>
  <c r="F216" i="29"/>
  <c r="D212" i="30" s="1"/>
  <c r="F120" i="29"/>
  <c r="D116" i="30" s="1"/>
  <c r="F104" i="29"/>
  <c r="D100" i="30" s="1"/>
  <c r="F88" i="29"/>
  <c r="D84" i="30" s="1"/>
  <c r="F72" i="29"/>
  <c r="D68" i="30" s="1"/>
  <c r="F56" i="29"/>
  <c r="D52" i="30" s="1"/>
  <c r="F188" i="29"/>
  <c r="D184" i="30" s="1"/>
  <c r="F221" i="29"/>
  <c r="D217" i="30" s="1"/>
  <c r="F203" i="29"/>
  <c r="D199" i="30" s="1"/>
  <c r="F195" i="29"/>
  <c r="D191" i="30" s="1"/>
  <c r="F187" i="29"/>
  <c r="D183" i="30" s="1"/>
  <c r="F179" i="29"/>
  <c r="D175" i="30" s="1"/>
  <c r="F171" i="29"/>
  <c r="D167" i="30" s="1"/>
  <c r="F163" i="29"/>
  <c r="D159" i="30" s="1"/>
  <c r="F155" i="29"/>
  <c r="D151" i="30" s="1"/>
  <c r="F147" i="29"/>
  <c r="D143" i="30" s="1"/>
  <c r="F139" i="29"/>
  <c r="D135" i="30" s="1"/>
  <c r="F131" i="29"/>
  <c r="D127" i="30" s="1"/>
  <c r="F114" i="29"/>
  <c r="D110" i="30" s="1"/>
  <c r="F98" i="29"/>
  <c r="D94" i="30" s="1"/>
  <c r="F82" i="29"/>
  <c r="D78" i="30" s="1"/>
  <c r="F66" i="29"/>
  <c r="D62" i="30" s="1"/>
  <c r="F51" i="29"/>
  <c r="D47" i="30" s="1"/>
  <c r="F43" i="29"/>
  <c r="D39" i="30" s="1"/>
  <c r="F35" i="29"/>
  <c r="D31" i="30" s="1"/>
  <c r="F27" i="29"/>
  <c r="D23" i="30" s="1"/>
  <c r="F19" i="29"/>
  <c r="D15" i="30" s="1"/>
  <c r="F136" i="29"/>
  <c r="D132" i="30" s="1"/>
  <c r="F219" i="29"/>
  <c r="D215" i="30" s="1"/>
  <c r="F198" i="29"/>
  <c r="D194" i="30" s="1"/>
  <c r="F182" i="29"/>
  <c r="D178" i="30" s="1"/>
  <c r="F166" i="29"/>
  <c r="D162" i="30" s="1"/>
  <c r="F150" i="29"/>
  <c r="D146" i="30" s="1"/>
  <c r="F134" i="29"/>
  <c r="D130" i="30" s="1"/>
  <c r="F123" i="29"/>
  <c r="D119" i="30" s="1"/>
  <c r="F115" i="29"/>
  <c r="D111" i="30" s="1"/>
  <c r="F107" i="29"/>
  <c r="D103" i="30" s="1"/>
  <c r="F99" i="29"/>
  <c r="D95" i="30" s="1"/>
  <c r="F91" i="29"/>
  <c r="D87" i="30" s="1"/>
  <c r="F83" i="29"/>
  <c r="D79" i="30" s="1"/>
  <c r="F75" i="29"/>
  <c r="D71" i="30" s="1"/>
  <c r="F67" i="29"/>
  <c r="D63" i="30" s="1"/>
  <c r="F59" i="29"/>
  <c r="D55" i="30" s="1"/>
  <c r="F46" i="29"/>
  <c r="D42" i="30" s="1"/>
  <c r="F30" i="29"/>
  <c r="D26" i="30" s="1"/>
  <c r="F16" i="29"/>
  <c r="D12" i="30" s="1"/>
  <c r="F192" i="29"/>
  <c r="D188" i="30" s="1"/>
  <c r="F164" i="29"/>
  <c r="D160" i="30" s="1"/>
  <c r="F144" i="29"/>
  <c r="D140" i="30" s="1"/>
  <c r="F44" i="29"/>
  <c r="D40" i="30" s="1"/>
  <c r="F24" i="29"/>
  <c r="D20" i="30" s="1"/>
  <c r="F212" i="29"/>
  <c r="D208" i="30" s="1"/>
  <c r="F116" i="29"/>
  <c r="D112" i="30" s="1"/>
  <c r="F100" i="29"/>
  <c r="D96" i="30" s="1"/>
  <c r="F84" i="29"/>
  <c r="D80" i="30" s="1"/>
  <c r="F68" i="29"/>
  <c r="D64" i="30" s="1"/>
  <c r="F208" i="29"/>
  <c r="D204" i="30" s="1"/>
  <c r="F184" i="29"/>
  <c r="D180" i="30" s="1"/>
  <c r="F215" i="29"/>
  <c r="D211" i="30" s="1"/>
  <c r="F217" i="29"/>
  <c r="D213" i="30" s="1"/>
  <c r="F201" i="29"/>
  <c r="D197" i="30" s="1"/>
  <c r="F193" i="29"/>
  <c r="D189" i="30" s="1"/>
  <c r="F185" i="29"/>
  <c r="D181" i="30" s="1"/>
  <c r="F177" i="29"/>
  <c r="D173" i="30" s="1"/>
  <c r="F169" i="29"/>
  <c r="D165" i="30" s="1"/>
  <c r="F161" i="29"/>
  <c r="D157" i="30" s="1"/>
  <c r="F153" i="29"/>
  <c r="D149" i="30" s="1"/>
  <c r="F145" i="29"/>
  <c r="D141" i="30" s="1"/>
  <c r="F137" i="29"/>
  <c r="D133" i="30" s="1"/>
  <c r="F126" i="29"/>
  <c r="D122" i="30" s="1"/>
  <c r="F110" i="29"/>
  <c r="D106" i="30" s="1"/>
  <c r="F94" i="29"/>
  <c r="D90" i="30" s="1"/>
  <c r="F78" i="29"/>
  <c r="D74" i="30" s="1"/>
  <c r="F62" i="29"/>
  <c r="D58" i="30" s="1"/>
  <c r="F49" i="29"/>
  <c r="D45" i="30" s="1"/>
  <c r="F41" i="29"/>
  <c r="D37" i="30" s="1"/>
  <c r="F33" i="29"/>
  <c r="D29" i="30" s="1"/>
  <c r="F25" i="29"/>
  <c r="D21" i="30" s="1"/>
  <c r="F17" i="29"/>
  <c r="D13" i="30" s="1"/>
  <c r="F48" i="29"/>
  <c r="D44" i="30" s="1"/>
  <c r="F210" i="29"/>
  <c r="D206" i="30" s="1"/>
  <c r="F194" i="29"/>
  <c r="D190" i="30" s="1"/>
  <c r="F178" i="29"/>
  <c r="D174" i="30" s="1"/>
  <c r="F162" i="29"/>
  <c r="D158" i="30" s="1"/>
  <c r="F146" i="29"/>
  <c r="D142" i="30" s="1"/>
  <c r="F129" i="29"/>
  <c r="D125" i="30" s="1"/>
  <c r="F121" i="29"/>
  <c r="D117" i="30" s="1"/>
  <c r="F113" i="29"/>
  <c r="D109" i="30" s="1"/>
  <c r="F105" i="29"/>
  <c r="D101" i="30" s="1"/>
  <c r="F97" i="29"/>
  <c r="D93" i="30" s="1"/>
  <c r="F89" i="29"/>
  <c r="D85" i="30" s="1"/>
  <c r="F81" i="29"/>
  <c r="D77" i="30" s="1"/>
  <c r="F73" i="29"/>
  <c r="D69" i="30" s="1"/>
  <c r="F65" i="29"/>
  <c r="D61" i="30" s="1"/>
  <c r="F57" i="29"/>
  <c r="D53" i="30" s="1"/>
  <c r="F42" i="29"/>
  <c r="D38" i="30" s="1"/>
  <c r="F26" i="29"/>
  <c r="D22" i="30" s="1"/>
  <c r="F14" i="29"/>
  <c r="D10" i="30" s="1"/>
  <c r="F180" i="29"/>
  <c r="D176" i="30" s="1"/>
  <c r="F156" i="29"/>
  <c r="D152" i="30" s="1"/>
  <c r="F140" i="29"/>
  <c r="D136" i="30" s="1"/>
  <c r="F40" i="29"/>
  <c r="D36" i="30" s="1"/>
  <c r="F20" i="29"/>
  <c r="D16" i="30" s="1"/>
  <c r="F128" i="29"/>
  <c r="D124" i="30" s="1"/>
  <c r="F112" i="29"/>
  <c r="D108" i="30" s="1"/>
  <c r="F96" i="29"/>
  <c r="D92" i="30" s="1"/>
  <c r="F80" i="29"/>
  <c r="D76" i="30" s="1"/>
  <c r="F64" i="29"/>
  <c r="D60" i="30" s="1"/>
  <c r="F204" i="29"/>
  <c r="D200" i="30" s="1"/>
  <c r="F176" i="29"/>
  <c r="D172" i="30" s="1"/>
  <c r="F213" i="29"/>
  <c r="D209" i="30" s="1"/>
  <c r="F199" i="29"/>
  <c r="D195" i="30" s="1"/>
  <c r="F191" i="29"/>
  <c r="D187" i="30" s="1"/>
  <c r="F183" i="29"/>
  <c r="D179" i="30" s="1"/>
  <c r="F175" i="29"/>
  <c r="D171" i="30" s="1"/>
  <c r="F167" i="29"/>
  <c r="D163" i="30" s="1"/>
  <c r="F159" i="29"/>
  <c r="D155" i="30" s="1"/>
  <c r="F151" i="29"/>
  <c r="D147" i="30" s="1"/>
  <c r="F143" i="29"/>
  <c r="D139" i="30" s="1"/>
  <c r="F135" i="29"/>
  <c r="D131" i="30" s="1"/>
  <c r="F122" i="29"/>
  <c r="D118" i="30" s="1"/>
  <c r="F106" i="29"/>
  <c r="D102" i="30" s="1"/>
  <c r="F90" i="29"/>
  <c r="D86" i="30" s="1"/>
  <c r="F74" i="29"/>
  <c r="D70" i="30" s="1"/>
  <c r="F58" i="29"/>
  <c r="D54" i="30" s="1"/>
  <c r="F47" i="29"/>
  <c r="D43" i="30" s="1"/>
  <c r="F39" i="29"/>
  <c r="D35" i="30" s="1"/>
  <c r="F31" i="29"/>
  <c r="D27" i="30" s="1"/>
  <c r="F23" i="29"/>
  <c r="D19" i="30" s="1"/>
  <c r="F15" i="29"/>
  <c r="D11" i="30" s="1"/>
  <c r="F32" i="29"/>
  <c r="D28" i="30" s="1"/>
  <c r="F206" i="29"/>
  <c r="D202" i="30" s="1"/>
  <c r="F190" i="29"/>
  <c r="D186" i="30" s="1"/>
  <c r="F174" i="29"/>
  <c r="D170" i="30" s="1"/>
  <c r="F158" i="29"/>
  <c r="D154" i="30" s="1"/>
  <c r="F142" i="29"/>
  <c r="D138" i="30" s="1"/>
  <c r="F127" i="29"/>
  <c r="D123" i="30" s="1"/>
  <c r="F119" i="29"/>
  <c r="D115" i="30" s="1"/>
  <c r="F111" i="29"/>
  <c r="D107" i="30" s="1"/>
  <c r="F103" i="29"/>
  <c r="D99" i="30" s="1"/>
  <c r="F95" i="29"/>
  <c r="D91" i="30" s="1"/>
  <c r="F87" i="29"/>
  <c r="D83" i="30" s="1"/>
  <c r="F79" i="29"/>
  <c r="D75" i="30" s="1"/>
  <c r="F71" i="29"/>
  <c r="D67" i="30" s="1"/>
  <c r="F63" i="29"/>
  <c r="D59" i="30" s="1"/>
  <c r="F55" i="29"/>
  <c r="D51" i="30" s="1"/>
  <c r="F38" i="29"/>
  <c r="D34" i="30" s="1"/>
  <c r="F22" i="29"/>
  <c r="D18" i="30" s="1"/>
  <c r="F12" i="29"/>
  <c r="D8" i="30" s="1"/>
  <c r="F172" i="29"/>
  <c r="D168" i="30" s="1"/>
  <c r="F152" i="29"/>
  <c r="D148" i="30" s="1"/>
  <c r="F132" i="29"/>
  <c r="D128" i="30" s="1"/>
  <c r="F36" i="29"/>
  <c r="D32" i="30" s="1"/>
  <c r="F220" i="29"/>
  <c r="D216" i="30" s="1"/>
  <c r="F124" i="29"/>
  <c r="D120" i="30" s="1"/>
  <c r="F108" i="29"/>
  <c r="D104" i="30" s="1"/>
  <c r="F92" i="29"/>
  <c r="D88" i="30" s="1"/>
  <c r="F76" i="29"/>
  <c r="D72" i="30" s="1"/>
  <c r="F60" i="29"/>
  <c r="D56" i="30" s="1"/>
  <c r="F196" i="29"/>
  <c r="D192" i="30" s="1"/>
  <c r="F160" i="29"/>
  <c r="D156" i="30" s="1"/>
  <c r="F197" i="29"/>
  <c r="D193" i="30" s="1"/>
  <c r="F189" i="29"/>
  <c r="D185" i="30" s="1"/>
  <c r="F181" i="29"/>
  <c r="D177" i="30" s="1"/>
  <c r="F173" i="29"/>
  <c r="D169" i="30" s="1"/>
  <c r="F165" i="29"/>
  <c r="D161" i="30" s="1"/>
  <c r="F157" i="29"/>
  <c r="D153" i="30" s="1"/>
  <c r="F149" i="29"/>
  <c r="D145" i="30" s="1"/>
  <c r="F141" i="29"/>
  <c r="D137" i="30" s="1"/>
  <c r="F133" i="29"/>
  <c r="D129" i="30" s="1"/>
  <c r="F118" i="29"/>
  <c r="D114" i="30" s="1"/>
  <c r="F102" i="29"/>
  <c r="D98" i="30" s="1"/>
  <c r="F86" i="29"/>
  <c r="D82" i="30" s="1"/>
  <c r="F70" i="29"/>
  <c r="D66" i="30" s="1"/>
  <c r="F53" i="29"/>
  <c r="D49" i="30" s="1"/>
  <c r="F45" i="29"/>
  <c r="D41" i="30" s="1"/>
  <c r="F37" i="29"/>
  <c r="D33" i="30" s="1"/>
  <c r="F29" i="29"/>
  <c r="D25" i="30" s="1"/>
  <c r="F21" i="29"/>
  <c r="D17" i="30" s="1"/>
  <c r="F13" i="29"/>
  <c r="D9" i="30" s="1"/>
  <c r="F11" i="29"/>
  <c r="D7" i="30" s="1"/>
  <c r="F202" i="29"/>
  <c r="D198" i="30" s="1"/>
  <c r="F186" i="29"/>
  <c r="D182" i="30" s="1"/>
  <c r="F170" i="29"/>
  <c r="D166" i="30" s="1"/>
  <c r="F154" i="29"/>
  <c r="D150" i="30" s="1"/>
  <c r="F138" i="29"/>
  <c r="D134" i="30" s="1"/>
  <c r="F125" i="29"/>
  <c r="D121" i="30" s="1"/>
  <c r="F117" i="29"/>
  <c r="D113" i="30" s="1"/>
  <c r="F109" i="29"/>
  <c r="D105" i="30" s="1"/>
  <c r="F101" i="29"/>
  <c r="D97" i="30" s="1"/>
  <c r="F93" i="29"/>
  <c r="D89" i="30" s="1"/>
  <c r="F85" i="29"/>
  <c r="D81" i="30" s="1"/>
  <c r="F77" i="29"/>
  <c r="D73" i="30" s="1"/>
  <c r="F69" i="29"/>
  <c r="D65" i="30" s="1"/>
  <c r="F61" i="29"/>
  <c r="D57" i="30" s="1"/>
  <c r="F50" i="29"/>
  <c r="D46" i="30" s="1"/>
  <c r="F34" i="29"/>
  <c r="D30" i="30" s="1"/>
  <c r="F18" i="29"/>
  <c r="D14" i="30" s="1"/>
  <c r="F207" i="29"/>
  <c r="D203" i="30" s="1"/>
  <c r="F214" i="29"/>
  <c r="D210" i="30" s="1"/>
  <c r="F205" i="29"/>
  <c r="D201" i="30" s="1"/>
  <c r="D218" i="30" l="1"/>
  <c r="F222" i="29"/>
  <c r="E7" i="25" l="1"/>
  <c r="E8" i="25"/>
  <c r="E9" i="25"/>
  <c r="E10" i="25"/>
  <c r="E11" i="25"/>
  <c r="E12" i="25"/>
  <c r="E13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26" i="25"/>
  <c r="E27" i="25"/>
  <c r="E28" i="25"/>
  <c r="E29" i="25"/>
  <c r="E30" i="25"/>
  <c r="E31" i="25"/>
  <c r="E32" i="25"/>
  <c r="E33" i="25"/>
  <c r="E34" i="25"/>
  <c r="E35" i="25"/>
  <c r="E36" i="25"/>
  <c r="E37" i="25"/>
  <c r="E38" i="25"/>
  <c r="E39" i="25"/>
  <c r="E40" i="25"/>
  <c r="E41" i="25"/>
  <c r="E42" i="25"/>
  <c r="E43" i="25"/>
  <c r="E44" i="25"/>
  <c r="E45" i="25"/>
  <c r="E46" i="25"/>
  <c r="E47" i="25"/>
  <c r="E48" i="25"/>
  <c r="E49" i="25"/>
  <c r="E50" i="25"/>
  <c r="E51" i="25"/>
  <c r="E52" i="25"/>
  <c r="E53" i="25"/>
  <c r="E54" i="25"/>
  <c r="E55" i="25"/>
  <c r="E56" i="25"/>
  <c r="E57" i="25"/>
  <c r="E58" i="25"/>
  <c r="E59" i="25"/>
  <c r="E60" i="25"/>
  <c r="E61" i="25"/>
  <c r="E62" i="25"/>
  <c r="E63" i="25"/>
  <c r="E64" i="25"/>
  <c r="E65" i="25"/>
  <c r="E66" i="25"/>
  <c r="E67" i="25"/>
  <c r="E68" i="25"/>
  <c r="E69" i="25"/>
  <c r="E70" i="25"/>
  <c r="E71" i="25"/>
  <c r="E72" i="25"/>
  <c r="E73" i="25"/>
  <c r="E74" i="25"/>
  <c r="E75" i="25"/>
  <c r="E76" i="25"/>
  <c r="E77" i="25"/>
  <c r="E78" i="25"/>
  <c r="E79" i="25"/>
  <c r="E80" i="25"/>
  <c r="E81" i="25"/>
  <c r="E82" i="25"/>
  <c r="E83" i="25"/>
  <c r="E84" i="25"/>
  <c r="E85" i="25"/>
  <c r="E86" i="25"/>
  <c r="E87" i="25"/>
  <c r="E88" i="25"/>
  <c r="E89" i="25"/>
  <c r="E90" i="25"/>
  <c r="E91" i="25"/>
  <c r="E92" i="25"/>
  <c r="E93" i="25"/>
  <c r="E94" i="25"/>
  <c r="E95" i="25"/>
  <c r="E96" i="25"/>
  <c r="E97" i="25"/>
  <c r="E98" i="25"/>
  <c r="E99" i="25"/>
  <c r="E100" i="25"/>
  <c r="E101" i="25"/>
  <c r="E102" i="25"/>
  <c r="E103" i="25"/>
  <c r="E104" i="25"/>
  <c r="E105" i="25"/>
  <c r="E106" i="25"/>
  <c r="E107" i="25"/>
  <c r="E108" i="25"/>
  <c r="E109" i="25"/>
  <c r="E110" i="25"/>
  <c r="E111" i="25"/>
  <c r="E112" i="25"/>
  <c r="E113" i="25"/>
  <c r="E114" i="25"/>
  <c r="E115" i="25"/>
  <c r="E116" i="25"/>
  <c r="E117" i="25"/>
  <c r="E118" i="25"/>
  <c r="E119" i="25"/>
  <c r="E120" i="25"/>
  <c r="E121" i="25"/>
  <c r="E122" i="25"/>
  <c r="E123" i="25"/>
  <c r="E124" i="25"/>
  <c r="E125" i="25"/>
  <c r="E126" i="25"/>
  <c r="E127" i="25"/>
  <c r="E128" i="25"/>
  <c r="E129" i="25"/>
  <c r="E130" i="25"/>
  <c r="E131" i="25"/>
  <c r="E132" i="25"/>
  <c r="E133" i="25"/>
  <c r="E134" i="25"/>
  <c r="E135" i="25"/>
  <c r="E136" i="25"/>
  <c r="E137" i="25"/>
  <c r="E138" i="25"/>
  <c r="E139" i="25"/>
  <c r="E140" i="25"/>
  <c r="E141" i="25"/>
  <c r="E142" i="25"/>
  <c r="E143" i="25"/>
  <c r="E144" i="25"/>
  <c r="E145" i="25"/>
  <c r="E146" i="25"/>
  <c r="E147" i="25"/>
  <c r="E148" i="25"/>
  <c r="E149" i="25"/>
  <c r="E150" i="25"/>
  <c r="E151" i="25"/>
  <c r="E152" i="25"/>
  <c r="E153" i="25"/>
  <c r="E154" i="25"/>
  <c r="E155" i="25"/>
  <c r="E156" i="25"/>
  <c r="E157" i="25"/>
  <c r="E158" i="25"/>
  <c r="E159" i="25"/>
  <c r="E160" i="25"/>
  <c r="E161" i="25"/>
  <c r="E162" i="25"/>
  <c r="E163" i="25"/>
  <c r="E164" i="25"/>
  <c r="E165" i="25"/>
  <c r="E166" i="25"/>
  <c r="E167" i="25"/>
  <c r="E168" i="25"/>
  <c r="E169" i="25"/>
  <c r="E170" i="25"/>
  <c r="E171" i="25"/>
  <c r="E172" i="25"/>
  <c r="E173" i="25"/>
  <c r="E174" i="25"/>
  <c r="E175" i="25"/>
  <c r="E176" i="25"/>
  <c r="E177" i="25"/>
  <c r="E178" i="25"/>
  <c r="E179" i="25"/>
  <c r="E180" i="25"/>
  <c r="E181" i="25"/>
  <c r="E182" i="25"/>
  <c r="E183" i="25"/>
  <c r="E184" i="25"/>
  <c r="E185" i="25"/>
  <c r="E186" i="25"/>
  <c r="E187" i="25"/>
  <c r="E188" i="25"/>
  <c r="E189" i="25"/>
  <c r="E190" i="25"/>
  <c r="E191" i="25"/>
  <c r="E192" i="25"/>
  <c r="E193" i="25"/>
  <c r="E194" i="25"/>
  <c r="E195" i="25"/>
  <c r="E196" i="25"/>
  <c r="E197" i="25"/>
  <c r="E198" i="25"/>
  <c r="E199" i="25"/>
  <c r="E200" i="25"/>
  <c r="E201" i="25"/>
  <c r="E202" i="25"/>
  <c r="E203" i="25"/>
  <c r="E204" i="25"/>
  <c r="E205" i="25"/>
  <c r="E206" i="25"/>
  <c r="E207" i="25"/>
  <c r="E208" i="25"/>
  <c r="E209" i="25"/>
  <c r="E210" i="25"/>
  <c r="E211" i="25"/>
  <c r="E212" i="25"/>
  <c r="E213" i="25"/>
  <c r="E214" i="25"/>
  <c r="E215" i="25"/>
  <c r="E216" i="25"/>
  <c r="E217" i="25"/>
  <c r="E6" i="25"/>
  <c r="E5" i="25" l="1"/>
  <c r="F8" i="25" l="1"/>
  <c r="H218" i="24"/>
  <c r="G8" i="25" l="1"/>
  <c r="H8" i="25"/>
  <c r="B7" i="25" l="1"/>
  <c r="B8" i="25"/>
  <c r="B9" i="25"/>
  <c r="B10" i="25"/>
  <c r="B11" i="25"/>
  <c r="B12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B34" i="25"/>
  <c r="B35" i="25"/>
  <c r="B36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49" i="25"/>
  <c r="B51" i="25"/>
  <c r="B52" i="25"/>
  <c r="B53" i="25"/>
  <c r="B54" i="25"/>
  <c r="B55" i="25"/>
  <c r="B56" i="25"/>
  <c r="B57" i="25"/>
  <c r="B58" i="25"/>
  <c r="B59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72" i="25"/>
  <c r="B73" i="25"/>
  <c r="B74" i="25"/>
  <c r="B75" i="25"/>
  <c r="B76" i="25"/>
  <c r="B77" i="25"/>
  <c r="B78" i="25"/>
  <c r="B79" i="25"/>
  <c r="B80" i="25"/>
  <c r="B81" i="25"/>
  <c r="B82" i="25"/>
  <c r="B83" i="25"/>
  <c r="B84" i="25"/>
  <c r="B85" i="25"/>
  <c r="B86" i="25"/>
  <c r="B87" i="25"/>
  <c r="B88" i="25"/>
  <c r="B89" i="25"/>
  <c r="B90" i="25"/>
  <c r="B91" i="25"/>
  <c r="B92" i="25"/>
  <c r="B93" i="25"/>
  <c r="B94" i="25"/>
  <c r="B95" i="25"/>
  <c r="B96" i="25"/>
  <c r="B97" i="25"/>
  <c r="B98" i="25"/>
  <c r="B99" i="25"/>
  <c r="B100" i="25"/>
  <c r="B101" i="25"/>
  <c r="B102" i="25"/>
  <c r="B103" i="25"/>
  <c r="B104" i="25"/>
  <c r="B105" i="25"/>
  <c r="B106" i="25"/>
  <c r="B107" i="25"/>
  <c r="B108" i="25"/>
  <c r="B109" i="25"/>
  <c r="B110" i="25"/>
  <c r="B111" i="25"/>
  <c r="B112" i="25"/>
  <c r="B113" i="25"/>
  <c r="B114" i="25"/>
  <c r="B115" i="25"/>
  <c r="B116" i="25"/>
  <c r="B117" i="25"/>
  <c r="B118" i="25"/>
  <c r="B119" i="25"/>
  <c r="B120" i="25"/>
  <c r="B121" i="25"/>
  <c r="B122" i="25"/>
  <c r="B123" i="25"/>
  <c r="B124" i="25"/>
  <c r="B125" i="25"/>
  <c r="B127" i="25"/>
  <c r="B128" i="25"/>
  <c r="B129" i="25"/>
  <c r="B130" i="25"/>
  <c r="B131" i="25"/>
  <c r="B132" i="25"/>
  <c r="B133" i="25"/>
  <c r="B134" i="25"/>
  <c r="B135" i="25"/>
  <c r="B136" i="25"/>
  <c r="B137" i="25"/>
  <c r="B138" i="25"/>
  <c r="B139" i="25"/>
  <c r="B140" i="25"/>
  <c r="B141" i="25"/>
  <c r="B142" i="25"/>
  <c r="B143" i="25"/>
  <c r="B144" i="25"/>
  <c r="B145" i="25"/>
  <c r="B146" i="25"/>
  <c r="B147" i="25"/>
  <c r="B148" i="25"/>
  <c r="B149" i="25"/>
  <c r="B150" i="25"/>
  <c r="B151" i="25"/>
  <c r="B152" i="25"/>
  <c r="B153" i="25"/>
  <c r="B154" i="25"/>
  <c r="B155" i="25"/>
  <c r="B156" i="25"/>
  <c r="B157" i="25"/>
  <c r="B158" i="25"/>
  <c r="B159" i="25"/>
  <c r="B160" i="25"/>
  <c r="B161" i="25"/>
  <c r="B162" i="25"/>
  <c r="B163" i="25"/>
  <c r="B164" i="25"/>
  <c r="B165" i="25"/>
  <c r="B166" i="25"/>
  <c r="B167" i="25"/>
  <c r="B168" i="25"/>
  <c r="B169" i="25"/>
  <c r="B170" i="25"/>
  <c r="B171" i="25"/>
  <c r="B172" i="25"/>
  <c r="B173" i="25"/>
  <c r="B174" i="25"/>
  <c r="B175" i="25"/>
  <c r="B176" i="25"/>
  <c r="B177" i="25"/>
  <c r="B178" i="25"/>
  <c r="B179" i="25"/>
  <c r="B180" i="25"/>
  <c r="B181" i="25"/>
  <c r="B182" i="25"/>
  <c r="B183" i="25"/>
  <c r="B184" i="25"/>
  <c r="B185" i="25"/>
  <c r="B186" i="25"/>
  <c r="B187" i="25"/>
  <c r="B188" i="25"/>
  <c r="B189" i="25"/>
  <c r="B190" i="25"/>
  <c r="B191" i="25"/>
  <c r="B192" i="25"/>
  <c r="B193" i="25"/>
  <c r="B194" i="25"/>
  <c r="B195" i="25"/>
  <c r="B196" i="25"/>
  <c r="B197" i="25"/>
  <c r="B198" i="25"/>
  <c r="B199" i="25"/>
  <c r="B200" i="25"/>
  <c r="B201" i="25"/>
  <c r="B202" i="25"/>
  <c r="B203" i="25"/>
  <c r="B204" i="25"/>
  <c r="B205" i="25"/>
  <c r="B206" i="25"/>
  <c r="B208" i="25"/>
  <c r="B209" i="25"/>
  <c r="B210" i="25"/>
  <c r="B211" i="25"/>
  <c r="B212" i="25"/>
  <c r="B213" i="25"/>
  <c r="B214" i="25"/>
  <c r="B215" i="25"/>
  <c r="B216" i="25"/>
  <c r="B217" i="25"/>
  <c r="B6" i="25"/>
  <c r="A217" i="24" l="1"/>
  <c r="A216" i="24"/>
  <c r="A215" i="24"/>
  <c r="A214" i="24"/>
  <c r="A213" i="24"/>
  <c r="A212" i="24"/>
  <c r="A211" i="24"/>
  <c r="A210" i="24"/>
  <c r="A209" i="24"/>
  <c r="A208" i="24"/>
  <c r="A206" i="24"/>
  <c r="A205" i="24"/>
  <c r="A204" i="24"/>
  <c r="A203" i="24"/>
  <c r="A202" i="24"/>
  <c r="A201" i="24"/>
  <c r="A200" i="24"/>
  <c r="A199" i="24"/>
  <c r="A198" i="24"/>
  <c r="A197" i="24"/>
  <c r="A196" i="24"/>
  <c r="A195" i="24"/>
  <c r="A194" i="24"/>
  <c r="A193" i="24"/>
  <c r="A192" i="24"/>
  <c r="A191" i="24"/>
  <c r="A190" i="24"/>
  <c r="A189" i="24"/>
  <c r="A188" i="24"/>
  <c r="A187" i="24"/>
  <c r="A186" i="24"/>
  <c r="A185" i="24"/>
  <c r="A184" i="24"/>
  <c r="A183" i="24"/>
  <c r="A182" i="24"/>
  <c r="A181" i="24"/>
  <c r="A180" i="24"/>
  <c r="A179" i="24"/>
  <c r="A178" i="24"/>
  <c r="A177" i="24"/>
  <c r="A176" i="24"/>
  <c r="A175" i="24"/>
  <c r="A174" i="24"/>
  <c r="A173" i="24"/>
  <c r="A172" i="24"/>
  <c r="A171" i="24"/>
  <c r="A170" i="24"/>
  <c r="A169" i="24"/>
  <c r="A168" i="24"/>
  <c r="A167" i="24"/>
  <c r="A166" i="24"/>
  <c r="A165" i="24"/>
  <c r="A164" i="24"/>
  <c r="A163" i="24"/>
  <c r="A162" i="24"/>
  <c r="A161" i="24"/>
  <c r="A160" i="24"/>
  <c r="A159" i="24"/>
  <c r="A158" i="24"/>
  <c r="A157" i="24"/>
  <c r="A156" i="24"/>
  <c r="A155" i="24"/>
  <c r="A154" i="24"/>
  <c r="A153" i="24"/>
  <c r="A152" i="24"/>
  <c r="A151" i="24"/>
  <c r="A150" i="24"/>
  <c r="A149" i="24"/>
  <c r="A148" i="24"/>
  <c r="A147" i="24"/>
  <c r="A146" i="24"/>
  <c r="A145" i="24"/>
  <c r="A144" i="24"/>
  <c r="A143" i="24"/>
  <c r="A142" i="24"/>
  <c r="A141" i="24"/>
  <c r="A140" i="24"/>
  <c r="A139" i="24"/>
  <c r="A138" i="24"/>
  <c r="A137" i="24"/>
  <c r="A136" i="24"/>
  <c r="A135" i="24"/>
  <c r="A134" i="24"/>
  <c r="A133" i="24"/>
  <c r="A132" i="24"/>
  <c r="A131" i="24"/>
  <c r="A130" i="24"/>
  <c r="A129" i="24"/>
  <c r="A128" i="24"/>
  <c r="A127" i="24"/>
  <c r="A125" i="24"/>
  <c r="A124" i="24"/>
  <c r="A123" i="24"/>
  <c r="A122" i="24"/>
  <c r="A121" i="24"/>
  <c r="A120" i="24"/>
  <c r="A119" i="24"/>
  <c r="A118" i="24"/>
  <c r="A117" i="24"/>
  <c r="A116" i="24"/>
  <c r="A115" i="24"/>
  <c r="A114" i="24"/>
  <c r="A113" i="24"/>
  <c r="A112" i="24"/>
  <c r="A111" i="24"/>
  <c r="A110" i="24"/>
  <c r="A109" i="24"/>
  <c r="A108" i="24"/>
  <c r="A107" i="24"/>
  <c r="A106" i="24"/>
  <c r="A105" i="24"/>
  <c r="A104" i="24"/>
  <c r="A103" i="24"/>
  <c r="A102" i="24"/>
  <c r="A101" i="24"/>
  <c r="A100" i="24"/>
  <c r="A99" i="24"/>
  <c r="A98" i="24"/>
  <c r="A97" i="24"/>
  <c r="A96" i="24"/>
  <c r="A95" i="24"/>
  <c r="A94" i="24"/>
  <c r="A93" i="24"/>
  <c r="A92" i="24"/>
  <c r="A91" i="24"/>
  <c r="A90" i="24"/>
  <c r="A89" i="24"/>
  <c r="A88" i="24"/>
  <c r="A87" i="24"/>
  <c r="A86" i="24"/>
  <c r="A85" i="24"/>
  <c r="A84" i="24"/>
  <c r="A83" i="24"/>
  <c r="A82" i="24"/>
  <c r="A81" i="24"/>
  <c r="A80" i="24"/>
  <c r="A79" i="24"/>
  <c r="A78" i="24"/>
  <c r="A77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6" i="24"/>
  <c r="A15" i="24"/>
  <c r="A14" i="24"/>
  <c r="A13" i="24"/>
  <c r="A12" i="24"/>
  <c r="A11" i="24"/>
  <c r="A10" i="24"/>
  <c r="A9" i="24"/>
  <c r="A8" i="24"/>
  <c r="A7" i="24"/>
  <c r="C6" i="24"/>
  <c r="A6" i="24"/>
  <c r="C218" i="24" l="1"/>
  <c r="B218" i="8" l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 s="1"/>
  <c r="E47" i="1"/>
  <c r="F47" i="1" s="1"/>
  <c r="E48" i="1"/>
  <c r="F48" i="1" s="1"/>
  <c r="E49" i="1"/>
  <c r="F49" i="1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6" i="1"/>
  <c r="F66" i="1" s="1"/>
  <c r="E67" i="1"/>
  <c r="F67" i="1" s="1"/>
  <c r="E68" i="1"/>
  <c r="F68" i="1" s="1"/>
  <c r="E69" i="1"/>
  <c r="F69" i="1" s="1"/>
  <c r="E70" i="1"/>
  <c r="F70" i="1" s="1"/>
  <c r="E71" i="1"/>
  <c r="F71" i="1" s="1"/>
  <c r="E72" i="1"/>
  <c r="F72" i="1" s="1"/>
  <c r="E73" i="1"/>
  <c r="F73" i="1" s="1"/>
  <c r="E74" i="1"/>
  <c r="F74" i="1" s="1"/>
  <c r="E75" i="1"/>
  <c r="F75" i="1" s="1"/>
  <c r="E76" i="1"/>
  <c r="F76" i="1" s="1"/>
  <c r="E77" i="1"/>
  <c r="F77" i="1" s="1"/>
  <c r="E78" i="1"/>
  <c r="F78" i="1" s="1"/>
  <c r="E79" i="1"/>
  <c r="F79" i="1" s="1"/>
  <c r="E80" i="1"/>
  <c r="F80" i="1" s="1"/>
  <c r="E81" i="1"/>
  <c r="F81" i="1" s="1"/>
  <c r="E82" i="1"/>
  <c r="F82" i="1" s="1"/>
  <c r="E83" i="1"/>
  <c r="F83" i="1" s="1"/>
  <c r="E84" i="1"/>
  <c r="F84" i="1" s="1"/>
  <c r="E85" i="1"/>
  <c r="F85" i="1" s="1"/>
  <c r="E86" i="1"/>
  <c r="F86" i="1" s="1"/>
  <c r="E87" i="1"/>
  <c r="F87" i="1" s="1"/>
  <c r="E88" i="1"/>
  <c r="F88" i="1" s="1"/>
  <c r="E89" i="1"/>
  <c r="F89" i="1" s="1"/>
  <c r="E90" i="1"/>
  <c r="F90" i="1" s="1"/>
  <c r="E91" i="1"/>
  <c r="F91" i="1" s="1"/>
  <c r="E92" i="1"/>
  <c r="F92" i="1" s="1"/>
  <c r="E93" i="1"/>
  <c r="F93" i="1" s="1"/>
  <c r="E94" i="1"/>
  <c r="F94" i="1" s="1"/>
  <c r="E95" i="1"/>
  <c r="F95" i="1" s="1"/>
  <c r="E96" i="1"/>
  <c r="F96" i="1" s="1"/>
  <c r="E97" i="1"/>
  <c r="F97" i="1" s="1"/>
  <c r="E98" i="1"/>
  <c r="F98" i="1" s="1"/>
  <c r="E99" i="1"/>
  <c r="F99" i="1" s="1"/>
  <c r="E100" i="1"/>
  <c r="F100" i="1" s="1"/>
  <c r="E101" i="1"/>
  <c r="F101" i="1" s="1"/>
  <c r="E102" i="1"/>
  <c r="F102" i="1" s="1"/>
  <c r="E103" i="1"/>
  <c r="F103" i="1" s="1"/>
  <c r="E104" i="1"/>
  <c r="F104" i="1" s="1"/>
  <c r="E105" i="1"/>
  <c r="F105" i="1" s="1"/>
  <c r="E106" i="1"/>
  <c r="F106" i="1" s="1"/>
  <c r="E107" i="1"/>
  <c r="F107" i="1" s="1"/>
  <c r="E108" i="1"/>
  <c r="F108" i="1" s="1"/>
  <c r="E109" i="1"/>
  <c r="F109" i="1" s="1"/>
  <c r="E110" i="1"/>
  <c r="F110" i="1" s="1"/>
  <c r="E111" i="1"/>
  <c r="F111" i="1" s="1"/>
  <c r="E112" i="1"/>
  <c r="F112" i="1" s="1"/>
  <c r="E113" i="1"/>
  <c r="F113" i="1" s="1"/>
  <c r="E114" i="1"/>
  <c r="F114" i="1" s="1"/>
  <c r="E115" i="1"/>
  <c r="F115" i="1" s="1"/>
  <c r="E116" i="1"/>
  <c r="F116" i="1" s="1"/>
  <c r="E117" i="1"/>
  <c r="F117" i="1" s="1"/>
  <c r="E118" i="1"/>
  <c r="F118" i="1" s="1"/>
  <c r="E119" i="1"/>
  <c r="F119" i="1" s="1"/>
  <c r="E120" i="1"/>
  <c r="F120" i="1" s="1"/>
  <c r="E121" i="1"/>
  <c r="F121" i="1" s="1"/>
  <c r="E122" i="1"/>
  <c r="F122" i="1" s="1"/>
  <c r="E123" i="1"/>
  <c r="F123" i="1" s="1"/>
  <c r="E124" i="1"/>
  <c r="F124" i="1" s="1"/>
  <c r="E125" i="1"/>
  <c r="F125" i="1" s="1"/>
  <c r="E126" i="1"/>
  <c r="F126" i="1" s="1"/>
  <c r="E127" i="1"/>
  <c r="F127" i="1" s="1"/>
  <c r="E128" i="1"/>
  <c r="F128" i="1" s="1"/>
  <c r="E129" i="1"/>
  <c r="F129" i="1" s="1"/>
  <c r="E130" i="1"/>
  <c r="F130" i="1" s="1"/>
  <c r="E131" i="1"/>
  <c r="F131" i="1" s="1"/>
  <c r="E132" i="1"/>
  <c r="F132" i="1" s="1"/>
  <c r="E133" i="1"/>
  <c r="F133" i="1" s="1"/>
  <c r="E134" i="1"/>
  <c r="F134" i="1" s="1"/>
  <c r="E135" i="1"/>
  <c r="F135" i="1" s="1"/>
  <c r="E136" i="1"/>
  <c r="F136" i="1" s="1"/>
  <c r="E137" i="1"/>
  <c r="F137" i="1" s="1"/>
  <c r="E138" i="1"/>
  <c r="F138" i="1" s="1"/>
  <c r="E139" i="1"/>
  <c r="F139" i="1" s="1"/>
  <c r="E140" i="1"/>
  <c r="F140" i="1" s="1"/>
  <c r="E141" i="1"/>
  <c r="F141" i="1" s="1"/>
  <c r="E142" i="1"/>
  <c r="F142" i="1" s="1"/>
  <c r="E143" i="1"/>
  <c r="F143" i="1" s="1"/>
  <c r="E144" i="1"/>
  <c r="F144" i="1" s="1"/>
  <c r="E145" i="1"/>
  <c r="F145" i="1" s="1"/>
  <c r="E146" i="1"/>
  <c r="F146" i="1" s="1"/>
  <c r="E147" i="1"/>
  <c r="F147" i="1" s="1"/>
  <c r="E148" i="1"/>
  <c r="F148" i="1" s="1"/>
  <c r="E149" i="1"/>
  <c r="F149" i="1" s="1"/>
  <c r="E150" i="1"/>
  <c r="F150" i="1" s="1"/>
  <c r="E151" i="1"/>
  <c r="F151" i="1" s="1"/>
  <c r="E152" i="1"/>
  <c r="F152" i="1" s="1"/>
  <c r="E153" i="1"/>
  <c r="F153" i="1" s="1"/>
  <c r="E154" i="1"/>
  <c r="F154" i="1" s="1"/>
  <c r="E155" i="1"/>
  <c r="F155" i="1" s="1"/>
  <c r="E156" i="1"/>
  <c r="F156" i="1" s="1"/>
  <c r="E157" i="1"/>
  <c r="F157" i="1" s="1"/>
  <c r="E158" i="1"/>
  <c r="F158" i="1" s="1"/>
  <c r="E159" i="1"/>
  <c r="F159" i="1" s="1"/>
  <c r="E160" i="1"/>
  <c r="F160" i="1" s="1"/>
  <c r="E161" i="1"/>
  <c r="F161" i="1" s="1"/>
  <c r="E162" i="1"/>
  <c r="F162" i="1" s="1"/>
  <c r="E163" i="1"/>
  <c r="F163" i="1" s="1"/>
  <c r="E164" i="1"/>
  <c r="F164" i="1" s="1"/>
  <c r="E165" i="1"/>
  <c r="F165" i="1" s="1"/>
  <c r="E166" i="1"/>
  <c r="F166" i="1" s="1"/>
  <c r="E167" i="1"/>
  <c r="F167" i="1" s="1"/>
  <c r="E168" i="1"/>
  <c r="F168" i="1" s="1"/>
  <c r="E169" i="1"/>
  <c r="F169" i="1" s="1"/>
  <c r="E170" i="1"/>
  <c r="F170" i="1" s="1"/>
  <c r="E171" i="1"/>
  <c r="F171" i="1" s="1"/>
  <c r="E172" i="1"/>
  <c r="F172" i="1" s="1"/>
  <c r="E173" i="1"/>
  <c r="F173" i="1" s="1"/>
  <c r="E174" i="1"/>
  <c r="F174" i="1" s="1"/>
  <c r="E175" i="1"/>
  <c r="F175" i="1" s="1"/>
  <c r="E176" i="1"/>
  <c r="F176" i="1" s="1"/>
  <c r="E177" i="1"/>
  <c r="F177" i="1" s="1"/>
  <c r="E178" i="1"/>
  <c r="F178" i="1" s="1"/>
  <c r="E179" i="1"/>
  <c r="F179" i="1" s="1"/>
  <c r="E180" i="1"/>
  <c r="F180" i="1" s="1"/>
  <c r="E181" i="1"/>
  <c r="F181" i="1" s="1"/>
  <c r="E182" i="1"/>
  <c r="F182" i="1" s="1"/>
  <c r="E183" i="1"/>
  <c r="F183" i="1" s="1"/>
  <c r="E184" i="1"/>
  <c r="F184" i="1" s="1"/>
  <c r="E185" i="1"/>
  <c r="F185" i="1" s="1"/>
  <c r="E186" i="1"/>
  <c r="F186" i="1" s="1"/>
  <c r="E187" i="1"/>
  <c r="F187" i="1" s="1"/>
  <c r="E188" i="1"/>
  <c r="F188" i="1" s="1"/>
  <c r="E189" i="1"/>
  <c r="F189" i="1" s="1"/>
  <c r="E190" i="1"/>
  <c r="F190" i="1" s="1"/>
  <c r="E191" i="1"/>
  <c r="F191" i="1" s="1"/>
  <c r="E192" i="1"/>
  <c r="F192" i="1" s="1"/>
  <c r="E193" i="1"/>
  <c r="F193" i="1" s="1"/>
  <c r="E194" i="1"/>
  <c r="F194" i="1" s="1"/>
  <c r="E195" i="1"/>
  <c r="F195" i="1" s="1"/>
  <c r="E196" i="1"/>
  <c r="F196" i="1" s="1"/>
  <c r="E197" i="1"/>
  <c r="F197" i="1" s="1"/>
  <c r="E198" i="1"/>
  <c r="F198" i="1" s="1"/>
  <c r="E199" i="1"/>
  <c r="F199" i="1" s="1"/>
  <c r="E200" i="1"/>
  <c r="F200" i="1" s="1"/>
  <c r="E201" i="1"/>
  <c r="F201" i="1" s="1"/>
  <c r="E202" i="1"/>
  <c r="F202" i="1" s="1"/>
  <c r="E203" i="1"/>
  <c r="F203" i="1" s="1"/>
  <c r="E204" i="1"/>
  <c r="F204" i="1" s="1"/>
  <c r="E205" i="1"/>
  <c r="F205" i="1" s="1"/>
  <c r="E206" i="1"/>
  <c r="F206" i="1" s="1"/>
  <c r="E207" i="1"/>
  <c r="F207" i="1" s="1"/>
  <c r="E208" i="1"/>
  <c r="F208" i="1" s="1"/>
  <c r="E209" i="1"/>
  <c r="F209" i="1" s="1"/>
  <c r="E210" i="1"/>
  <c r="F210" i="1" s="1"/>
  <c r="E211" i="1"/>
  <c r="F211" i="1" s="1"/>
  <c r="E212" i="1"/>
  <c r="F212" i="1" s="1"/>
  <c r="E213" i="1"/>
  <c r="F213" i="1" s="1"/>
  <c r="E214" i="1"/>
  <c r="F214" i="1" s="1"/>
  <c r="E215" i="1"/>
  <c r="F215" i="1" s="1"/>
  <c r="E216" i="1"/>
  <c r="F216" i="1" s="1"/>
  <c r="E217" i="1"/>
  <c r="F217" i="1" s="1"/>
  <c r="E218" i="1"/>
  <c r="F218" i="1" s="1"/>
  <c r="E219" i="1"/>
  <c r="F219" i="1" s="1"/>
  <c r="E220" i="1"/>
  <c r="F220" i="1" s="1"/>
  <c r="C217" i="3" l="1"/>
  <c r="C217" i="30"/>
  <c r="E217" i="30" s="1"/>
  <c r="E217" i="24" s="1"/>
  <c r="C213" i="30"/>
  <c r="E213" i="30" s="1"/>
  <c r="E213" i="24" s="1"/>
  <c r="C209" i="30"/>
  <c r="E209" i="30" s="1"/>
  <c r="E209" i="24" s="1"/>
  <c r="C205" i="30"/>
  <c r="E205" i="30" s="1"/>
  <c r="E205" i="24" s="1"/>
  <c r="C201" i="30"/>
  <c r="E201" i="30" s="1"/>
  <c r="E201" i="24" s="1"/>
  <c r="C197" i="30"/>
  <c r="E197" i="30" s="1"/>
  <c r="E197" i="24" s="1"/>
  <c r="C193" i="30"/>
  <c r="E193" i="30" s="1"/>
  <c r="E193" i="24" s="1"/>
  <c r="C189" i="30"/>
  <c r="E189" i="30" s="1"/>
  <c r="E189" i="24" s="1"/>
  <c r="C185" i="30"/>
  <c r="E185" i="30" s="1"/>
  <c r="E185" i="24" s="1"/>
  <c r="C181" i="30"/>
  <c r="E181" i="30" s="1"/>
  <c r="E181" i="24" s="1"/>
  <c r="C177" i="30"/>
  <c r="E177" i="30" s="1"/>
  <c r="E177" i="24" s="1"/>
  <c r="C173" i="30"/>
  <c r="E173" i="30" s="1"/>
  <c r="E173" i="24" s="1"/>
  <c r="C169" i="30"/>
  <c r="E169" i="30" s="1"/>
  <c r="E169" i="24" s="1"/>
  <c r="C165" i="30"/>
  <c r="E165" i="30" s="1"/>
  <c r="E165" i="24" s="1"/>
  <c r="C161" i="30"/>
  <c r="E161" i="30" s="1"/>
  <c r="E161" i="24" s="1"/>
  <c r="C157" i="30"/>
  <c r="E157" i="30" s="1"/>
  <c r="E157" i="24" s="1"/>
  <c r="C153" i="30"/>
  <c r="E153" i="30" s="1"/>
  <c r="E153" i="24" s="1"/>
  <c r="C149" i="30"/>
  <c r="E149" i="30" s="1"/>
  <c r="E149" i="24" s="1"/>
  <c r="C145" i="30"/>
  <c r="E145" i="30" s="1"/>
  <c r="E145" i="24" s="1"/>
  <c r="C141" i="30"/>
  <c r="E141" i="30" s="1"/>
  <c r="E141" i="24" s="1"/>
  <c r="C137" i="30"/>
  <c r="E137" i="30" s="1"/>
  <c r="E137" i="24" s="1"/>
  <c r="C133" i="30"/>
  <c r="E133" i="30" s="1"/>
  <c r="E133" i="24" s="1"/>
  <c r="C129" i="30"/>
  <c r="E129" i="30" s="1"/>
  <c r="E129" i="24" s="1"/>
  <c r="C125" i="30"/>
  <c r="E125" i="30" s="1"/>
  <c r="E125" i="24" s="1"/>
  <c r="C121" i="30"/>
  <c r="E121" i="30" s="1"/>
  <c r="E121" i="24" s="1"/>
  <c r="C117" i="30"/>
  <c r="E117" i="30" s="1"/>
  <c r="E117" i="24" s="1"/>
  <c r="C113" i="30"/>
  <c r="E113" i="30" s="1"/>
  <c r="E113" i="24" s="1"/>
  <c r="C109" i="30"/>
  <c r="E109" i="30" s="1"/>
  <c r="E109" i="24" s="1"/>
  <c r="C105" i="30"/>
  <c r="E105" i="30" s="1"/>
  <c r="E105" i="24" s="1"/>
  <c r="C101" i="30"/>
  <c r="E101" i="30" s="1"/>
  <c r="E101" i="24" s="1"/>
  <c r="C97" i="30"/>
  <c r="E97" i="30" s="1"/>
  <c r="E97" i="24" s="1"/>
  <c r="C93" i="30"/>
  <c r="E93" i="30" s="1"/>
  <c r="E93" i="24" s="1"/>
  <c r="C89" i="30"/>
  <c r="E89" i="30" s="1"/>
  <c r="E89" i="24" s="1"/>
  <c r="C85" i="30"/>
  <c r="E85" i="30" s="1"/>
  <c r="E85" i="24" s="1"/>
  <c r="C81" i="30"/>
  <c r="E81" i="30" s="1"/>
  <c r="E81" i="24" s="1"/>
  <c r="C77" i="30"/>
  <c r="E77" i="30" s="1"/>
  <c r="E77" i="24" s="1"/>
  <c r="C73" i="30"/>
  <c r="E73" i="30" s="1"/>
  <c r="E73" i="24" s="1"/>
  <c r="C69" i="30"/>
  <c r="E69" i="30" s="1"/>
  <c r="E69" i="24" s="1"/>
  <c r="C65" i="30"/>
  <c r="E65" i="30" s="1"/>
  <c r="E65" i="24" s="1"/>
  <c r="C61" i="30"/>
  <c r="E61" i="30" s="1"/>
  <c r="E61" i="24" s="1"/>
  <c r="C57" i="30"/>
  <c r="E57" i="30" s="1"/>
  <c r="E57" i="24" s="1"/>
  <c r="C53" i="30"/>
  <c r="E53" i="30" s="1"/>
  <c r="E53" i="24" s="1"/>
  <c r="C49" i="30"/>
  <c r="E49" i="30" s="1"/>
  <c r="E49" i="24" s="1"/>
  <c r="C45" i="30"/>
  <c r="E45" i="30" s="1"/>
  <c r="E45" i="24" s="1"/>
  <c r="C41" i="30"/>
  <c r="E41" i="30" s="1"/>
  <c r="E41" i="24" s="1"/>
  <c r="C37" i="30"/>
  <c r="E37" i="30" s="1"/>
  <c r="E37" i="24" s="1"/>
  <c r="C33" i="30"/>
  <c r="E33" i="30" s="1"/>
  <c r="E33" i="24" s="1"/>
  <c r="C29" i="30"/>
  <c r="E29" i="30" s="1"/>
  <c r="E29" i="24" s="1"/>
  <c r="C25" i="30"/>
  <c r="E25" i="30" s="1"/>
  <c r="E25" i="24" s="1"/>
  <c r="C21" i="30"/>
  <c r="E21" i="30" s="1"/>
  <c r="E21" i="24" s="1"/>
  <c r="C17" i="30"/>
  <c r="E17" i="30" s="1"/>
  <c r="E17" i="24" s="1"/>
  <c r="C13" i="30"/>
  <c r="E13" i="30" s="1"/>
  <c r="E13" i="24" s="1"/>
  <c r="C9" i="30"/>
  <c r="E9" i="30" s="1"/>
  <c r="E9" i="24" s="1"/>
  <c r="C212" i="30"/>
  <c r="E212" i="30" s="1"/>
  <c r="E212" i="24" s="1"/>
  <c r="C204" i="30"/>
  <c r="E204" i="30" s="1"/>
  <c r="E204" i="24" s="1"/>
  <c r="C196" i="30"/>
  <c r="E196" i="30" s="1"/>
  <c r="E196" i="24" s="1"/>
  <c r="C188" i="30"/>
  <c r="E188" i="30" s="1"/>
  <c r="E188" i="24" s="1"/>
  <c r="C184" i="30"/>
  <c r="E184" i="30" s="1"/>
  <c r="E184" i="24" s="1"/>
  <c r="C176" i="30"/>
  <c r="E176" i="30" s="1"/>
  <c r="E176" i="24" s="1"/>
  <c r="C168" i="30"/>
  <c r="E168" i="30" s="1"/>
  <c r="E168" i="24" s="1"/>
  <c r="C160" i="30"/>
  <c r="E160" i="30" s="1"/>
  <c r="E160" i="24" s="1"/>
  <c r="C152" i="30"/>
  <c r="E152" i="30" s="1"/>
  <c r="E152" i="24" s="1"/>
  <c r="C144" i="30"/>
  <c r="E144" i="30" s="1"/>
  <c r="E144" i="24" s="1"/>
  <c r="C136" i="30"/>
  <c r="E136" i="30" s="1"/>
  <c r="E136" i="24" s="1"/>
  <c r="C132" i="30"/>
  <c r="E132" i="30" s="1"/>
  <c r="E132" i="24" s="1"/>
  <c r="C124" i="30"/>
  <c r="E124" i="30" s="1"/>
  <c r="E124" i="24" s="1"/>
  <c r="C116" i="30"/>
  <c r="E116" i="30" s="1"/>
  <c r="E116" i="24" s="1"/>
  <c r="C108" i="30"/>
  <c r="E108" i="30" s="1"/>
  <c r="E108" i="24" s="1"/>
  <c r="C100" i="30"/>
  <c r="E100" i="30" s="1"/>
  <c r="E100" i="24" s="1"/>
  <c r="C92" i="30"/>
  <c r="E92" i="30" s="1"/>
  <c r="E92" i="24" s="1"/>
  <c r="C84" i="30"/>
  <c r="E84" i="30" s="1"/>
  <c r="E84" i="24" s="1"/>
  <c r="C76" i="30"/>
  <c r="E76" i="30" s="1"/>
  <c r="E76" i="24" s="1"/>
  <c r="C68" i="30"/>
  <c r="E68" i="30" s="1"/>
  <c r="E68" i="24" s="1"/>
  <c r="C60" i="30"/>
  <c r="E60" i="30" s="1"/>
  <c r="E60" i="24" s="1"/>
  <c r="C52" i="30"/>
  <c r="E52" i="30" s="1"/>
  <c r="E52" i="24" s="1"/>
  <c r="C44" i="30"/>
  <c r="E44" i="30" s="1"/>
  <c r="E44" i="24" s="1"/>
  <c r="C36" i="30"/>
  <c r="E36" i="30" s="1"/>
  <c r="E36" i="24" s="1"/>
  <c r="C28" i="30"/>
  <c r="E28" i="30" s="1"/>
  <c r="E28" i="24" s="1"/>
  <c r="C20" i="30"/>
  <c r="E20" i="30" s="1"/>
  <c r="E20" i="24" s="1"/>
  <c r="C12" i="30"/>
  <c r="E12" i="30" s="1"/>
  <c r="E12" i="24" s="1"/>
  <c r="C215" i="30"/>
  <c r="E215" i="30" s="1"/>
  <c r="E215" i="24" s="1"/>
  <c r="C207" i="30"/>
  <c r="E207" i="30" s="1"/>
  <c r="E207" i="24" s="1"/>
  <c r="C199" i="30"/>
  <c r="E199" i="30" s="1"/>
  <c r="E199" i="24" s="1"/>
  <c r="C191" i="30"/>
  <c r="E191" i="30" s="1"/>
  <c r="E191" i="24" s="1"/>
  <c r="C183" i="30"/>
  <c r="E183" i="30" s="1"/>
  <c r="E183" i="24" s="1"/>
  <c r="C214" i="30"/>
  <c r="E214" i="30" s="1"/>
  <c r="E214" i="24" s="1"/>
  <c r="C210" i="30"/>
  <c r="E210" i="30" s="1"/>
  <c r="E210" i="24" s="1"/>
  <c r="C206" i="30"/>
  <c r="E206" i="30" s="1"/>
  <c r="E206" i="24" s="1"/>
  <c r="C202" i="30"/>
  <c r="E202" i="30" s="1"/>
  <c r="E202" i="24" s="1"/>
  <c r="C198" i="30"/>
  <c r="E198" i="30" s="1"/>
  <c r="E198" i="24" s="1"/>
  <c r="C194" i="30"/>
  <c r="E194" i="30" s="1"/>
  <c r="E194" i="24" s="1"/>
  <c r="C190" i="30"/>
  <c r="E190" i="30" s="1"/>
  <c r="E190" i="24" s="1"/>
  <c r="C186" i="30"/>
  <c r="E186" i="30" s="1"/>
  <c r="E186" i="24" s="1"/>
  <c r="C182" i="30"/>
  <c r="E182" i="30" s="1"/>
  <c r="E182" i="24" s="1"/>
  <c r="C178" i="30"/>
  <c r="E178" i="30" s="1"/>
  <c r="E178" i="24" s="1"/>
  <c r="C174" i="30"/>
  <c r="E174" i="30" s="1"/>
  <c r="E174" i="24" s="1"/>
  <c r="C170" i="30"/>
  <c r="E170" i="30" s="1"/>
  <c r="E170" i="24" s="1"/>
  <c r="C166" i="30"/>
  <c r="E166" i="30" s="1"/>
  <c r="E166" i="24" s="1"/>
  <c r="C162" i="30"/>
  <c r="E162" i="30" s="1"/>
  <c r="E162" i="24" s="1"/>
  <c r="C158" i="30"/>
  <c r="E158" i="30" s="1"/>
  <c r="E158" i="24" s="1"/>
  <c r="C154" i="30"/>
  <c r="E154" i="30" s="1"/>
  <c r="E154" i="24" s="1"/>
  <c r="C150" i="30"/>
  <c r="E150" i="30" s="1"/>
  <c r="E150" i="24" s="1"/>
  <c r="C146" i="30"/>
  <c r="E146" i="30" s="1"/>
  <c r="E146" i="24" s="1"/>
  <c r="C142" i="30"/>
  <c r="E142" i="30" s="1"/>
  <c r="E142" i="24" s="1"/>
  <c r="C138" i="30"/>
  <c r="E138" i="30" s="1"/>
  <c r="E138" i="24" s="1"/>
  <c r="C134" i="30"/>
  <c r="E134" i="30" s="1"/>
  <c r="E134" i="24" s="1"/>
  <c r="C130" i="30"/>
  <c r="E130" i="30" s="1"/>
  <c r="E130" i="24" s="1"/>
  <c r="C126" i="30"/>
  <c r="E126" i="30" s="1"/>
  <c r="E126" i="24" s="1"/>
  <c r="C122" i="30"/>
  <c r="E122" i="30" s="1"/>
  <c r="E122" i="24" s="1"/>
  <c r="C118" i="30"/>
  <c r="E118" i="30" s="1"/>
  <c r="E118" i="24" s="1"/>
  <c r="C114" i="30"/>
  <c r="E114" i="30" s="1"/>
  <c r="E114" i="24" s="1"/>
  <c r="C110" i="30"/>
  <c r="E110" i="30" s="1"/>
  <c r="E110" i="24" s="1"/>
  <c r="C106" i="30"/>
  <c r="E106" i="30" s="1"/>
  <c r="E106" i="24" s="1"/>
  <c r="C102" i="30"/>
  <c r="E102" i="30" s="1"/>
  <c r="E102" i="24" s="1"/>
  <c r="C98" i="30"/>
  <c r="E98" i="30" s="1"/>
  <c r="E98" i="24" s="1"/>
  <c r="C94" i="30"/>
  <c r="E94" i="30" s="1"/>
  <c r="E94" i="24" s="1"/>
  <c r="C90" i="30"/>
  <c r="E90" i="30" s="1"/>
  <c r="E90" i="24" s="1"/>
  <c r="C86" i="30"/>
  <c r="E86" i="30" s="1"/>
  <c r="E86" i="24" s="1"/>
  <c r="C82" i="30"/>
  <c r="E82" i="30" s="1"/>
  <c r="E82" i="24" s="1"/>
  <c r="C78" i="30"/>
  <c r="E78" i="30" s="1"/>
  <c r="E78" i="24" s="1"/>
  <c r="C74" i="30"/>
  <c r="E74" i="30" s="1"/>
  <c r="E74" i="24" s="1"/>
  <c r="C70" i="30"/>
  <c r="E70" i="30" s="1"/>
  <c r="E70" i="24" s="1"/>
  <c r="C66" i="30"/>
  <c r="E66" i="30" s="1"/>
  <c r="E66" i="24" s="1"/>
  <c r="C62" i="30"/>
  <c r="E62" i="30" s="1"/>
  <c r="E62" i="24" s="1"/>
  <c r="C58" i="30"/>
  <c r="E58" i="30" s="1"/>
  <c r="E58" i="24" s="1"/>
  <c r="C54" i="30"/>
  <c r="E54" i="30" s="1"/>
  <c r="E54" i="24" s="1"/>
  <c r="C50" i="30"/>
  <c r="E50" i="30" s="1"/>
  <c r="E50" i="24" s="1"/>
  <c r="C46" i="30"/>
  <c r="E46" i="30" s="1"/>
  <c r="E46" i="24" s="1"/>
  <c r="C42" i="30"/>
  <c r="E42" i="30" s="1"/>
  <c r="E42" i="24" s="1"/>
  <c r="C38" i="30"/>
  <c r="E38" i="30" s="1"/>
  <c r="E38" i="24" s="1"/>
  <c r="C34" i="30"/>
  <c r="E34" i="30" s="1"/>
  <c r="E34" i="24" s="1"/>
  <c r="C30" i="30"/>
  <c r="E30" i="30" s="1"/>
  <c r="E30" i="24" s="1"/>
  <c r="C26" i="30"/>
  <c r="E26" i="30" s="1"/>
  <c r="E26" i="24" s="1"/>
  <c r="C22" i="30"/>
  <c r="E22" i="30" s="1"/>
  <c r="E22" i="24" s="1"/>
  <c r="C18" i="30"/>
  <c r="E18" i="30" s="1"/>
  <c r="E18" i="24" s="1"/>
  <c r="C14" i="30"/>
  <c r="E14" i="30" s="1"/>
  <c r="E14" i="24" s="1"/>
  <c r="C10" i="30"/>
  <c r="E10" i="30" s="1"/>
  <c r="E10" i="24" s="1"/>
  <c r="C6" i="30"/>
  <c r="E6" i="30" s="1"/>
  <c r="C216" i="30"/>
  <c r="E216" i="30" s="1"/>
  <c r="E216" i="24" s="1"/>
  <c r="C208" i="30"/>
  <c r="E208" i="30" s="1"/>
  <c r="E208" i="24" s="1"/>
  <c r="C200" i="30"/>
  <c r="E200" i="30" s="1"/>
  <c r="E200" i="24" s="1"/>
  <c r="C192" i="30"/>
  <c r="E192" i="30" s="1"/>
  <c r="E192" i="24" s="1"/>
  <c r="C180" i="30"/>
  <c r="E180" i="30" s="1"/>
  <c r="E180" i="24" s="1"/>
  <c r="C172" i="30"/>
  <c r="E172" i="30" s="1"/>
  <c r="E172" i="24" s="1"/>
  <c r="C164" i="30"/>
  <c r="E164" i="30" s="1"/>
  <c r="E164" i="24" s="1"/>
  <c r="C156" i="30"/>
  <c r="E156" i="30" s="1"/>
  <c r="E156" i="24" s="1"/>
  <c r="C148" i="30"/>
  <c r="E148" i="30" s="1"/>
  <c r="E148" i="24" s="1"/>
  <c r="C140" i="30"/>
  <c r="E140" i="30" s="1"/>
  <c r="E140" i="24" s="1"/>
  <c r="C128" i="30"/>
  <c r="E128" i="30" s="1"/>
  <c r="E128" i="24" s="1"/>
  <c r="C120" i="30"/>
  <c r="E120" i="30" s="1"/>
  <c r="E120" i="24" s="1"/>
  <c r="C112" i="30"/>
  <c r="E112" i="30" s="1"/>
  <c r="E112" i="24" s="1"/>
  <c r="C104" i="30"/>
  <c r="E104" i="30" s="1"/>
  <c r="E104" i="24" s="1"/>
  <c r="C96" i="30"/>
  <c r="E96" i="30" s="1"/>
  <c r="E96" i="24" s="1"/>
  <c r="C88" i="30"/>
  <c r="E88" i="30" s="1"/>
  <c r="E88" i="24" s="1"/>
  <c r="C80" i="30"/>
  <c r="E80" i="30" s="1"/>
  <c r="E80" i="24" s="1"/>
  <c r="C72" i="30"/>
  <c r="E72" i="30" s="1"/>
  <c r="E72" i="24" s="1"/>
  <c r="C64" i="30"/>
  <c r="E64" i="30" s="1"/>
  <c r="E64" i="24" s="1"/>
  <c r="C56" i="30"/>
  <c r="E56" i="30" s="1"/>
  <c r="E56" i="24" s="1"/>
  <c r="C48" i="30"/>
  <c r="E48" i="30" s="1"/>
  <c r="E48" i="24" s="1"/>
  <c r="C40" i="30"/>
  <c r="E40" i="30" s="1"/>
  <c r="E40" i="24" s="1"/>
  <c r="C32" i="30"/>
  <c r="E32" i="30" s="1"/>
  <c r="E32" i="24" s="1"/>
  <c r="C24" i="30"/>
  <c r="E24" i="30" s="1"/>
  <c r="E24" i="24" s="1"/>
  <c r="C16" i="30"/>
  <c r="E16" i="30" s="1"/>
  <c r="E16" i="24" s="1"/>
  <c r="C8" i="30"/>
  <c r="E8" i="30" s="1"/>
  <c r="E8" i="24" s="1"/>
  <c r="C211" i="30"/>
  <c r="E211" i="30" s="1"/>
  <c r="E211" i="24" s="1"/>
  <c r="C203" i="30"/>
  <c r="E203" i="30" s="1"/>
  <c r="E203" i="24" s="1"/>
  <c r="C195" i="30"/>
  <c r="E195" i="30" s="1"/>
  <c r="E195" i="24" s="1"/>
  <c r="C187" i="30"/>
  <c r="E187" i="30" s="1"/>
  <c r="E187" i="24" s="1"/>
  <c r="C179" i="30"/>
  <c r="E179" i="30" s="1"/>
  <c r="E179" i="24" s="1"/>
  <c r="C175" i="30"/>
  <c r="E175" i="30" s="1"/>
  <c r="E175" i="24" s="1"/>
  <c r="C159" i="30"/>
  <c r="E159" i="30" s="1"/>
  <c r="E159" i="24" s="1"/>
  <c r="C143" i="30"/>
  <c r="E143" i="30" s="1"/>
  <c r="E143" i="24" s="1"/>
  <c r="C127" i="30"/>
  <c r="E127" i="30" s="1"/>
  <c r="E127" i="24" s="1"/>
  <c r="C111" i="30"/>
  <c r="E111" i="30" s="1"/>
  <c r="E111" i="24" s="1"/>
  <c r="C95" i="30"/>
  <c r="E95" i="30" s="1"/>
  <c r="E95" i="24" s="1"/>
  <c r="C79" i="30"/>
  <c r="E79" i="30" s="1"/>
  <c r="E79" i="24" s="1"/>
  <c r="C63" i="30"/>
  <c r="E63" i="30" s="1"/>
  <c r="E63" i="24" s="1"/>
  <c r="C47" i="30"/>
  <c r="E47" i="30" s="1"/>
  <c r="E47" i="24" s="1"/>
  <c r="C31" i="30"/>
  <c r="E31" i="30" s="1"/>
  <c r="E31" i="24" s="1"/>
  <c r="C15" i="30"/>
  <c r="E15" i="30" s="1"/>
  <c r="E15" i="24" s="1"/>
  <c r="C171" i="30"/>
  <c r="E171" i="30" s="1"/>
  <c r="E171" i="24" s="1"/>
  <c r="C155" i="30"/>
  <c r="E155" i="30" s="1"/>
  <c r="E155" i="24" s="1"/>
  <c r="C139" i="30"/>
  <c r="E139" i="30" s="1"/>
  <c r="E139" i="24" s="1"/>
  <c r="C123" i="30"/>
  <c r="E123" i="30" s="1"/>
  <c r="E123" i="24" s="1"/>
  <c r="C107" i="30"/>
  <c r="E107" i="30" s="1"/>
  <c r="E107" i="24" s="1"/>
  <c r="C91" i="30"/>
  <c r="E91" i="30" s="1"/>
  <c r="E91" i="24" s="1"/>
  <c r="C59" i="30"/>
  <c r="E59" i="30" s="1"/>
  <c r="E59" i="24" s="1"/>
  <c r="C27" i="30"/>
  <c r="E27" i="30" s="1"/>
  <c r="E27" i="24" s="1"/>
  <c r="C11" i="30"/>
  <c r="E11" i="30" s="1"/>
  <c r="E11" i="24" s="1"/>
  <c r="C167" i="30"/>
  <c r="E167" i="30" s="1"/>
  <c r="E167" i="24" s="1"/>
  <c r="C151" i="30"/>
  <c r="E151" i="30" s="1"/>
  <c r="E151" i="24" s="1"/>
  <c r="C135" i="30"/>
  <c r="E135" i="30" s="1"/>
  <c r="E135" i="24" s="1"/>
  <c r="C119" i="30"/>
  <c r="E119" i="30" s="1"/>
  <c r="E119" i="24" s="1"/>
  <c r="C103" i="30"/>
  <c r="E103" i="30" s="1"/>
  <c r="E103" i="24" s="1"/>
  <c r="C87" i="30"/>
  <c r="E87" i="30" s="1"/>
  <c r="E87" i="24" s="1"/>
  <c r="C71" i="30"/>
  <c r="E71" i="30" s="1"/>
  <c r="E71" i="24" s="1"/>
  <c r="C55" i="30"/>
  <c r="E55" i="30" s="1"/>
  <c r="E55" i="24" s="1"/>
  <c r="C39" i="30"/>
  <c r="E39" i="30" s="1"/>
  <c r="E39" i="24" s="1"/>
  <c r="C23" i="30"/>
  <c r="E23" i="30" s="1"/>
  <c r="E23" i="24" s="1"/>
  <c r="C7" i="30"/>
  <c r="E7" i="30" s="1"/>
  <c r="E7" i="24" s="1"/>
  <c r="C163" i="30"/>
  <c r="E163" i="30" s="1"/>
  <c r="E163" i="24" s="1"/>
  <c r="C147" i="30"/>
  <c r="E147" i="30" s="1"/>
  <c r="E147" i="24" s="1"/>
  <c r="C131" i="30"/>
  <c r="E131" i="30" s="1"/>
  <c r="E131" i="24" s="1"/>
  <c r="C115" i="30"/>
  <c r="E115" i="30" s="1"/>
  <c r="E115" i="24" s="1"/>
  <c r="C99" i="30"/>
  <c r="E99" i="30" s="1"/>
  <c r="E99" i="24" s="1"/>
  <c r="C83" i="30"/>
  <c r="E83" i="30" s="1"/>
  <c r="E83" i="24" s="1"/>
  <c r="C67" i="30"/>
  <c r="E67" i="30" s="1"/>
  <c r="E67" i="24" s="1"/>
  <c r="C51" i="30"/>
  <c r="E51" i="30" s="1"/>
  <c r="E51" i="24" s="1"/>
  <c r="C35" i="30"/>
  <c r="E35" i="30" s="1"/>
  <c r="E35" i="24" s="1"/>
  <c r="C19" i="30"/>
  <c r="E19" i="30" s="1"/>
  <c r="E19" i="24" s="1"/>
  <c r="C75" i="30"/>
  <c r="E75" i="30" s="1"/>
  <c r="E75" i="24" s="1"/>
  <c r="C43" i="30"/>
  <c r="E43" i="30" s="1"/>
  <c r="E43" i="24" s="1"/>
  <c r="C9" i="3"/>
  <c r="C6" i="3"/>
  <c r="C18" i="3"/>
  <c r="C22" i="3"/>
  <c r="C26" i="3"/>
  <c r="C30" i="3"/>
  <c r="C34" i="3"/>
  <c r="C38" i="3"/>
  <c r="C42" i="3"/>
  <c r="C46" i="3"/>
  <c r="C50" i="3"/>
  <c r="C54" i="3"/>
  <c r="C58" i="3"/>
  <c r="C62" i="3"/>
  <c r="C66" i="3"/>
  <c r="C70" i="3"/>
  <c r="C74" i="3"/>
  <c r="C78" i="3"/>
  <c r="C82" i="3"/>
  <c r="C86" i="3"/>
  <c r="C90" i="3"/>
  <c r="C94" i="3"/>
  <c r="C98" i="3"/>
  <c r="C102" i="3"/>
  <c r="C106" i="3"/>
  <c r="C110" i="3"/>
  <c r="C114" i="3"/>
  <c r="C118" i="3"/>
  <c r="C122" i="3"/>
  <c r="C126" i="3"/>
  <c r="C130" i="3"/>
  <c r="C134" i="3"/>
  <c r="C138" i="3"/>
  <c r="C142" i="3"/>
  <c r="C146" i="3"/>
  <c r="C150" i="3"/>
  <c r="C154" i="3"/>
  <c r="C158" i="3"/>
  <c r="C162" i="3"/>
  <c r="C166" i="3"/>
  <c r="C170" i="3"/>
  <c r="C174" i="3"/>
  <c r="C178" i="3"/>
  <c r="C182" i="3"/>
  <c r="C186" i="3"/>
  <c r="C190" i="3"/>
  <c r="C194" i="3"/>
  <c r="C198" i="3"/>
  <c r="C202" i="3"/>
  <c r="C206" i="3"/>
  <c r="C210" i="3"/>
  <c r="C214" i="3"/>
  <c r="C13" i="3"/>
  <c r="C151" i="3"/>
  <c r="C159" i="3"/>
  <c r="C167" i="3"/>
  <c r="C175" i="3"/>
  <c r="C179" i="3"/>
  <c r="C187" i="3"/>
  <c r="C191" i="3"/>
  <c r="C199" i="3"/>
  <c r="C203" i="3"/>
  <c r="C211" i="3"/>
  <c r="C215" i="3"/>
  <c r="C53" i="3"/>
  <c r="C65" i="3"/>
  <c r="C73" i="3"/>
  <c r="C85" i="3"/>
  <c r="C97" i="3"/>
  <c r="C109" i="3"/>
  <c r="C113" i="3"/>
  <c r="C125" i="3"/>
  <c r="C133" i="3"/>
  <c r="C141" i="3"/>
  <c r="C153" i="3"/>
  <c r="C165" i="3"/>
  <c r="C169" i="3"/>
  <c r="C181" i="3"/>
  <c r="C189" i="3"/>
  <c r="C197" i="3"/>
  <c r="C209" i="3"/>
  <c r="C10" i="3"/>
  <c r="C15" i="3"/>
  <c r="C19" i="3"/>
  <c r="C23" i="3"/>
  <c r="C27" i="3"/>
  <c r="C31" i="3"/>
  <c r="C35" i="3"/>
  <c r="C39" i="3"/>
  <c r="C43" i="3"/>
  <c r="C47" i="3"/>
  <c r="C51" i="3"/>
  <c r="C55" i="3"/>
  <c r="C59" i="3"/>
  <c r="C63" i="3"/>
  <c r="C67" i="3"/>
  <c r="C71" i="3"/>
  <c r="C75" i="3"/>
  <c r="C79" i="3"/>
  <c r="C83" i="3"/>
  <c r="C87" i="3"/>
  <c r="C91" i="3"/>
  <c r="C95" i="3"/>
  <c r="C99" i="3"/>
  <c r="C103" i="3"/>
  <c r="C107" i="3"/>
  <c r="C111" i="3"/>
  <c r="C115" i="3"/>
  <c r="C119" i="3"/>
  <c r="C123" i="3"/>
  <c r="C127" i="3"/>
  <c r="C131" i="3"/>
  <c r="C135" i="3"/>
  <c r="C139" i="3"/>
  <c r="C143" i="3"/>
  <c r="C147" i="3"/>
  <c r="C155" i="3"/>
  <c r="C163" i="3"/>
  <c r="C171" i="3"/>
  <c r="C183" i="3"/>
  <c r="C195" i="3"/>
  <c r="C207" i="3"/>
  <c r="C45" i="3"/>
  <c r="C69" i="3"/>
  <c r="C81" i="3"/>
  <c r="C89" i="3"/>
  <c r="C101" i="3"/>
  <c r="C121" i="3"/>
  <c r="C137" i="3"/>
  <c r="C149" i="3"/>
  <c r="C157" i="3"/>
  <c r="C173" i="3"/>
  <c r="C193" i="3"/>
  <c r="C205" i="3"/>
  <c r="C14" i="3"/>
  <c r="C7" i="3"/>
  <c r="C11" i="3"/>
  <c r="C16" i="3"/>
  <c r="C20" i="3"/>
  <c r="C24" i="3"/>
  <c r="C28" i="3"/>
  <c r="C32" i="3"/>
  <c r="C36" i="3"/>
  <c r="C40" i="3"/>
  <c r="C44" i="3"/>
  <c r="C48" i="3"/>
  <c r="C52" i="3"/>
  <c r="C56" i="3"/>
  <c r="C60" i="3"/>
  <c r="C64" i="3"/>
  <c r="C68" i="3"/>
  <c r="C72" i="3"/>
  <c r="C76" i="3"/>
  <c r="C80" i="3"/>
  <c r="C84" i="3"/>
  <c r="C88" i="3"/>
  <c r="C92" i="3"/>
  <c r="C96" i="3"/>
  <c r="C100" i="3"/>
  <c r="C104" i="3"/>
  <c r="C108" i="3"/>
  <c r="C112" i="3"/>
  <c r="C116" i="3"/>
  <c r="C120" i="3"/>
  <c r="C124" i="3"/>
  <c r="C128" i="3"/>
  <c r="C132" i="3"/>
  <c r="C136" i="3"/>
  <c r="C140" i="3"/>
  <c r="C144" i="3"/>
  <c r="C148" i="3"/>
  <c r="C152" i="3"/>
  <c r="C156" i="3"/>
  <c r="C160" i="3"/>
  <c r="C164" i="3"/>
  <c r="C168" i="3"/>
  <c r="C172" i="3"/>
  <c r="C176" i="3"/>
  <c r="C180" i="3"/>
  <c r="C184" i="3"/>
  <c r="C188" i="3"/>
  <c r="C192" i="3"/>
  <c r="C196" i="3"/>
  <c r="C200" i="3"/>
  <c r="C204" i="3"/>
  <c r="C208" i="3"/>
  <c r="C212" i="3"/>
  <c r="C216" i="3"/>
  <c r="C8" i="3"/>
  <c r="C12" i="3"/>
  <c r="C17" i="3"/>
  <c r="C21" i="3"/>
  <c r="C25" i="3"/>
  <c r="C29" i="3"/>
  <c r="C33" i="3"/>
  <c r="C37" i="3"/>
  <c r="C41" i="3"/>
  <c r="C49" i="3"/>
  <c r="C57" i="3"/>
  <c r="C61" i="3"/>
  <c r="C77" i="3"/>
  <c r="C93" i="3"/>
  <c r="C105" i="3"/>
  <c r="C117" i="3"/>
  <c r="C129" i="3"/>
  <c r="C145" i="3"/>
  <c r="C161" i="3"/>
  <c r="C177" i="3"/>
  <c r="C185" i="3"/>
  <c r="C201" i="3"/>
  <c r="C213" i="3"/>
  <c r="F221" i="1"/>
  <c r="G156" i="1" s="1"/>
  <c r="E221" i="1"/>
  <c r="E6" i="24" l="1"/>
  <c r="E218" i="24" s="1"/>
  <c r="E218" i="30"/>
  <c r="D153" i="3"/>
  <c r="E153" i="3" s="1"/>
  <c r="D153" i="24" s="1"/>
  <c r="F153" i="24" s="1"/>
  <c r="G200" i="1"/>
  <c r="G194" i="1"/>
  <c r="G119" i="1"/>
  <c r="G108" i="1"/>
  <c r="G193" i="1"/>
  <c r="G136" i="1"/>
  <c r="G123" i="1"/>
  <c r="G135" i="1"/>
  <c r="G109" i="1"/>
  <c r="G42" i="1"/>
  <c r="G112" i="1"/>
  <c r="G169" i="1"/>
  <c r="G166" i="1"/>
  <c r="G82" i="1"/>
  <c r="G84" i="1"/>
  <c r="G113" i="1"/>
  <c r="G105" i="1"/>
  <c r="G102" i="1"/>
  <c r="G67" i="1"/>
  <c r="G190" i="1"/>
  <c r="G77" i="1"/>
  <c r="G191" i="1"/>
  <c r="G195" i="1"/>
  <c r="G10" i="1"/>
  <c r="G215" i="1"/>
  <c r="G187" i="1"/>
  <c r="G165" i="1"/>
  <c r="G161" i="1"/>
  <c r="G71" i="1"/>
  <c r="G142" i="1"/>
  <c r="G38" i="1"/>
  <c r="G64" i="1"/>
  <c r="G51" i="1"/>
  <c r="G72" i="1"/>
  <c r="G16" i="1"/>
  <c r="G12" i="1"/>
  <c r="G127" i="1"/>
  <c r="G163" i="1"/>
  <c r="G92" i="1"/>
  <c r="G211" i="1"/>
  <c r="G29" i="1"/>
  <c r="G184" i="1"/>
  <c r="G13" i="1"/>
  <c r="G134" i="1"/>
  <c r="G31" i="1"/>
  <c r="G35" i="1"/>
  <c r="G94" i="1"/>
  <c r="G122" i="1"/>
  <c r="G57" i="1"/>
  <c r="G141" i="1"/>
  <c r="G43" i="1"/>
  <c r="G63" i="1"/>
  <c r="G99" i="1"/>
  <c r="G203" i="1"/>
  <c r="G213" i="1"/>
  <c r="G106" i="1"/>
  <c r="G60" i="1"/>
  <c r="G137" i="1"/>
  <c r="G78" i="1"/>
  <c r="G177" i="1"/>
  <c r="G138" i="1"/>
  <c r="G212" i="1"/>
  <c r="G22" i="1"/>
  <c r="G217" i="1"/>
  <c r="G216" i="1"/>
  <c r="G173" i="1"/>
  <c r="G30" i="1"/>
  <c r="G130" i="1"/>
  <c r="G209" i="1"/>
  <c r="G131" i="1"/>
  <c r="G205" i="1"/>
  <c r="G207" i="1"/>
  <c r="G58" i="1"/>
  <c r="G111" i="1"/>
  <c r="G208" i="1"/>
  <c r="G90" i="1"/>
  <c r="G93" i="1"/>
  <c r="G40" i="1"/>
  <c r="G14" i="1"/>
  <c r="G140" i="1"/>
  <c r="G124" i="1"/>
  <c r="G132" i="1"/>
  <c r="G91" i="1"/>
  <c r="G155" i="1"/>
  <c r="G66" i="1"/>
  <c r="G34" i="1"/>
  <c r="G175" i="1"/>
  <c r="G59" i="1"/>
  <c r="G101" i="1"/>
  <c r="G86" i="1"/>
  <c r="G52" i="1"/>
  <c r="G56" i="1"/>
  <c r="G153" i="1"/>
  <c r="G160" i="1"/>
  <c r="G76" i="1"/>
  <c r="G220" i="1"/>
  <c r="G28" i="1"/>
  <c r="G20" i="1"/>
  <c r="G95" i="1"/>
  <c r="G204" i="1"/>
  <c r="G186" i="1"/>
  <c r="G11" i="1"/>
  <c r="G196" i="1"/>
  <c r="G21" i="1"/>
  <c r="G188" i="1"/>
  <c r="G100" i="1"/>
  <c r="G192" i="1"/>
  <c r="G26" i="1"/>
  <c r="G75" i="1"/>
  <c r="G107" i="1"/>
  <c r="G139" i="1"/>
  <c r="G171" i="1"/>
  <c r="G9" i="1"/>
  <c r="G98" i="1"/>
  <c r="G180" i="1"/>
  <c r="G79" i="1"/>
  <c r="G143" i="1"/>
  <c r="G24" i="1"/>
  <c r="G178" i="1"/>
  <c r="G41" i="1"/>
  <c r="G69" i="1"/>
  <c r="G133" i="1"/>
  <c r="G197" i="1"/>
  <c r="G150" i="1"/>
  <c r="G23" i="1"/>
  <c r="G120" i="1"/>
  <c r="G87" i="1"/>
  <c r="G210" i="1"/>
  <c r="G89" i="1"/>
  <c r="G62" i="1"/>
  <c r="G17" i="1"/>
  <c r="G103" i="1"/>
  <c r="G218" i="1"/>
  <c r="G97" i="1"/>
  <c r="G80" i="1"/>
  <c r="G110" i="1"/>
  <c r="G36" i="1"/>
  <c r="G128" i="1"/>
  <c r="G183" i="1"/>
  <c r="G70" i="1"/>
  <c r="G214" i="1"/>
  <c r="G179" i="1"/>
  <c r="G219" i="1"/>
  <c r="G81" i="1"/>
  <c r="G201" i="1"/>
  <c r="G104" i="1"/>
  <c r="G125" i="1"/>
  <c r="G159" i="1"/>
  <c r="G83" i="1"/>
  <c r="G146" i="1"/>
  <c r="G206" i="1"/>
  <c r="G27" i="1"/>
  <c r="G44" i="1"/>
  <c r="G46" i="1"/>
  <c r="G85" i="1"/>
  <c r="G117" i="1"/>
  <c r="G149" i="1"/>
  <c r="G181" i="1"/>
  <c r="G48" i="1"/>
  <c r="G118" i="1"/>
  <c r="G182" i="1"/>
  <c r="G55" i="1"/>
  <c r="G33" i="1"/>
  <c r="G88" i="1"/>
  <c r="G152" i="1"/>
  <c r="G148" i="1"/>
  <c r="G151" i="1"/>
  <c r="G154" i="1"/>
  <c r="G19" i="1"/>
  <c r="G54" i="1"/>
  <c r="G121" i="1"/>
  <c r="G185" i="1"/>
  <c r="G126" i="1"/>
  <c r="G47" i="1"/>
  <c r="G96" i="1"/>
  <c r="G18" i="1"/>
  <c r="G167" i="1"/>
  <c r="G170" i="1"/>
  <c r="G53" i="1"/>
  <c r="G65" i="1"/>
  <c r="G129" i="1"/>
  <c r="G144" i="1"/>
  <c r="G49" i="1"/>
  <c r="G174" i="1"/>
  <c r="G32" i="1"/>
  <c r="G145" i="1"/>
  <c r="G199" i="1"/>
  <c r="G158" i="1"/>
  <c r="G25" i="1"/>
  <c r="G168" i="1"/>
  <c r="G198" i="1"/>
  <c r="G157" i="1"/>
  <c r="G68" i="1"/>
  <c r="G74" i="1"/>
  <c r="G114" i="1"/>
  <c r="G115" i="1"/>
  <c r="G45" i="1"/>
  <c r="G37" i="1"/>
  <c r="G176" i="1"/>
  <c r="G202" i="1"/>
  <c r="G15" i="1"/>
  <c r="G73" i="1"/>
  <c r="G50" i="1"/>
  <c r="G39" i="1"/>
  <c r="G189" i="1"/>
  <c r="G61" i="1"/>
  <c r="G162" i="1"/>
  <c r="G116" i="1"/>
  <c r="G147" i="1"/>
  <c r="G164" i="1"/>
  <c r="G172" i="1"/>
  <c r="F153" i="25" l="1"/>
  <c r="D58" i="3"/>
  <c r="E58" i="3" s="1"/>
  <c r="D58" i="24" s="1"/>
  <c r="F58" i="24" s="1"/>
  <c r="D169" i="3"/>
  <c r="E169" i="3" s="1"/>
  <c r="D169" i="24" s="1"/>
  <c r="F169" i="24" s="1"/>
  <c r="D159" i="3"/>
  <c r="E159" i="3" s="1"/>
  <c r="D159" i="24" s="1"/>
  <c r="F159" i="24" s="1"/>
  <c r="D47" i="3"/>
  <c r="E47" i="3" s="1"/>
  <c r="D47" i="24" s="1"/>
  <c r="F47" i="24" s="1"/>
  <c r="D173" i="3"/>
  <c r="E173" i="3" s="1"/>
  <c r="D173" i="24" s="1"/>
  <c r="F173" i="24" s="1"/>
  <c r="D111" i="3"/>
  <c r="E111" i="3" s="1"/>
  <c r="D111" i="24" s="1"/>
  <c r="F111" i="24" s="1"/>
  <c r="D195" i="3"/>
  <c r="E195" i="3" s="1"/>
  <c r="D195" i="24" s="1"/>
  <c r="F195" i="24" s="1"/>
  <c r="D196" i="3"/>
  <c r="E196" i="3" s="1"/>
  <c r="D196" i="24" s="1"/>
  <c r="F196" i="24" s="1"/>
  <c r="D46" i="3"/>
  <c r="E46" i="3" s="1"/>
  <c r="D46" i="24" s="1"/>
  <c r="F46" i="24" s="1"/>
  <c r="D50" i="3"/>
  <c r="E50" i="3" s="1"/>
  <c r="D50" i="24" s="1"/>
  <c r="F50" i="24" s="1"/>
  <c r="D93" i="3"/>
  <c r="E93" i="3" s="1"/>
  <c r="D93" i="24" s="1"/>
  <c r="F93" i="24" s="1"/>
  <c r="D118" i="3"/>
  <c r="E118" i="3" s="1"/>
  <c r="D118" i="24" s="1"/>
  <c r="F118" i="24" s="1"/>
  <c r="D148" i="3"/>
  <c r="E148" i="3" s="1"/>
  <c r="D148" i="24" s="1"/>
  <c r="F148" i="24" s="1"/>
  <c r="D30" i="3"/>
  <c r="E30" i="3" s="1"/>
  <c r="D30" i="24" s="1"/>
  <c r="F30" i="24" s="1"/>
  <c r="D45" i="3"/>
  <c r="E45" i="3" s="1"/>
  <c r="D45" i="24" s="1"/>
  <c r="F45" i="24" s="1"/>
  <c r="D82" i="3"/>
  <c r="E82" i="3" s="1"/>
  <c r="D82" i="24" s="1"/>
  <c r="F82" i="24" s="1"/>
  <c r="D203" i="3"/>
  <c r="E203" i="3" s="1"/>
  <c r="D203" i="24" s="1"/>
  <c r="F203" i="24" s="1"/>
  <c r="D122" i="3"/>
  <c r="E122" i="3" s="1"/>
  <c r="D122" i="24" s="1"/>
  <c r="F122" i="24" s="1"/>
  <c r="D216" i="3"/>
  <c r="E216" i="3" s="1"/>
  <c r="D216" i="24" s="1"/>
  <c r="F216" i="24" s="1"/>
  <c r="D180" i="3"/>
  <c r="E180" i="3" s="1"/>
  <c r="D180" i="24" s="1"/>
  <c r="F180" i="24" s="1"/>
  <c r="D77" i="3"/>
  <c r="E77" i="3" s="1"/>
  <c r="D77" i="24" s="1"/>
  <c r="F77" i="24" s="1"/>
  <c r="D14" i="3"/>
  <c r="E14" i="3" s="1"/>
  <c r="D14" i="24" s="1"/>
  <c r="F14" i="24" s="1"/>
  <c r="D84" i="3"/>
  <c r="E84" i="3" s="1"/>
  <c r="D84" i="24" s="1"/>
  <c r="F84" i="24" s="1"/>
  <c r="D194" i="3"/>
  <c r="E194" i="3" s="1"/>
  <c r="D194" i="24" s="1"/>
  <c r="F194" i="24" s="1"/>
  <c r="D175" i="3"/>
  <c r="E175" i="3" s="1"/>
  <c r="D175" i="24" s="1"/>
  <c r="F175" i="24" s="1"/>
  <c r="D177" i="3"/>
  <c r="E177" i="3" s="1"/>
  <c r="D177" i="24" s="1"/>
  <c r="F177" i="24" s="1"/>
  <c r="D136" i="3"/>
  <c r="E136" i="3" s="1"/>
  <c r="D136" i="24" s="1"/>
  <c r="F136" i="24" s="1"/>
  <c r="D189" i="3"/>
  <c r="E189" i="3" s="1"/>
  <c r="D189" i="24" s="1"/>
  <c r="F189" i="24" s="1"/>
  <c r="D193" i="3"/>
  <c r="E193" i="3" s="1"/>
  <c r="D193" i="24" s="1"/>
  <c r="F193" i="24" s="1"/>
  <c r="D92" i="3"/>
  <c r="E92" i="3" s="1"/>
  <c r="D92" i="24" s="1"/>
  <c r="F92" i="24" s="1"/>
  <c r="D73" i="3"/>
  <c r="E73" i="3" s="1"/>
  <c r="D73" i="24" s="1"/>
  <c r="F73" i="24" s="1"/>
  <c r="D49" i="3"/>
  <c r="E49" i="3" s="1"/>
  <c r="D49" i="24" s="1"/>
  <c r="F49" i="24" s="1"/>
  <c r="D172" i="3"/>
  <c r="E172" i="3" s="1"/>
  <c r="D172" i="24" s="1"/>
  <c r="F172" i="24" s="1"/>
  <c r="D88" i="3"/>
  <c r="E88" i="3" s="1"/>
  <c r="D88" i="24" s="1"/>
  <c r="F88" i="24" s="1"/>
  <c r="D11" i="3"/>
  <c r="E11" i="3" s="1"/>
  <c r="D11" i="24" s="1"/>
  <c r="F11" i="24" s="1"/>
  <c r="D90" i="3"/>
  <c r="E90" i="3" s="1"/>
  <c r="D90" i="24" s="1"/>
  <c r="F90" i="24" s="1"/>
  <c r="D55" i="3"/>
  <c r="E55" i="3" s="1"/>
  <c r="D55" i="24" s="1"/>
  <c r="F55" i="24" s="1"/>
  <c r="D206" i="3"/>
  <c r="E206" i="3" s="1"/>
  <c r="D206" i="24" s="1"/>
  <c r="F206" i="24" s="1"/>
  <c r="D213" i="3"/>
  <c r="E213" i="3" s="1"/>
  <c r="D213" i="24" s="1"/>
  <c r="F213" i="24" s="1"/>
  <c r="D135" i="3"/>
  <c r="E135" i="3" s="1"/>
  <c r="D135" i="24" s="1"/>
  <c r="F135" i="24" s="1"/>
  <c r="D134" i="3"/>
  <c r="E134" i="3" s="1"/>
  <c r="D134" i="24" s="1"/>
  <c r="F134" i="24" s="1"/>
  <c r="D200" i="3"/>
  <c r="E200" i="3" s="1"/>
  <c r="D200" i="24" s="1"/>
  <c r="F200" i="24" s="1"/>
  <c r="D138" i="3"/>
  <c r="E138" i="3" s="1"/>
  <c r="D138" i="24" s="1"/>
  <c r="F138" i="24" s="1"/>
  <c r="D32" i="3"/>
  <c r="E32" i="3" s="1"/>
  <c r="D32" i="24" s="1"/>
  <c r="F32" i="24" s="1"/>
  <c r="D181" i="3"/>
  <c r="E181" i="3" s="1"/>
  <c r="D181" i="24" s="1"/>
  <c r="F181" i="24" s="1"/>
  <c r="D160" i="3"/>
  <c r="E160" i="3" s="1"/>
  <c r="D160" i="24" s="1"/>
  <c r="F160" i="24" s="1"/>
  <c r="D69" i="3"/>
  <c r="E69" i="3" s="1"/>
  <c r="D69" i="24" s="1"/>
  <c r="F69" i="24" s="1"/>
  <c r="D139" i="3"/>
  <c r="E139" i="3" s="1"/>
  <c r="D139" i="24" s="1"/>
  <c r="F139" i="24" s="1"/>
  <c r="D184" i="3"/>
  <c r="E184" i="3" s="1"/>
  <c r="D184" i="24" s="1"/>
  <c r="F184" i="24" s="1"/>
  <c r="D188" i="3"/>
  <c r="E188" i="3" s="1"/>
  <c r="D188" i="24" s="1"/>
  <c r="F188" i="24" s="1"/>
  <c r="D99" i="3"/>
  <c r="E99" i="3" s="1"/>
  <c r="D99" i="24" s="1"/>
  <c r="F99" i="24" s="1"/>
  <c r="D79" i="3"/>
  <c r="E79" i="3" s="1"/>
  <c r="D79" i="24" s="1"/>
  <c r="F79" i="24" s="1"/>
  <c r="D39" i="3"/>
  <c r="E39" i="3" s="1"/>
  <c r="D39" i="24" s="1"/>
  <c r="F39" i="24" s="1"/>
  <c r="D133" i="3"/>
  <c r="E133" i="3" s="1"/>
  <c r="D133" i="24" s="1"/>
  <c r="F133" i="24" s="1"/>
  <c r="D191" i="3"/>
  <c r="E191" i="3" s="1"/>
  <c r="D191" i="24" s="1"/>
  <c r="F191" i="24" s="1"/>
  <c r="D70" i="3"/>
  <c r="E70" i="3" s="1"/>
  <c r="D70" i="24" s="1"/>
  <c r="F70" i="24" s="1"/>
  <c r="D71" i="3"/>
  <c r="E71" i="3" s="1"/>
  <c r="D71" i="24" s="1"/>
  <c r="F71" i="24" s="1"/>
  <c r="D165" i="3"/>
  <c r="E165" i="3" s="1"/>
  <c r="D165" i="24" s="1"/>
  <c r="F165" i="24" s="1"/>
  <c r="D142" i="3"/>
  <c r="E142" i="3" s="1"/>
  <c r="D142" i="24" s="1"/>
  <c r="F142" i="24" s="1"/>
  <c r="D141" i="3"/>
  <c r="E141" i="3" s="1"/>
  <c r="D141" i="24" s="1"/>
  <c r="F141" i="24" s="1"/>
  <c r="D167" i="3"/>
  <c r="E167" i="3" s="1"/>
  <c r="D167" i="24" s="1"/>
  <c r="F167" i="24" s="1"/>
  <c r="D44" i="3"/>
  <c r="E44" i="3" s="1"/>
  <c r="D44" i="24" s="1"/>
  <c r="F44" i="24" s="1"/>
  <c r="D51" i="3"/>
  <c r="E51" i="3" s="1"/>
  <c r="D51" i="24" s="1"/>
  <c r="F51" i="24" s="1"/>
  <c r="D145" i="3"/>
  <c r="E145" i="3" s="1"/>
  <c r="D145" i="24" s="1"/>
  <c r="F145" i="24" s="1"/>
  <c r="D52" i="3"/>
  <c r="E52" i="3" s="1"/>
  <c r="D52" i="24" s="1"/>
  <c r="F52" i="24" s="1"/>
  <c r="D178" i="3"/>
  <c r="E178" i="3" s="1"/>
  <c r="D178" i="24" s="1"/>
  <c r="F178" i="24" s="1"/>
  <c r="D43" i="3"/>
  <c r="E43" i="3" s="1"/>
  <c r="D43" i="24" s="1"/>
  <c r="F43" i="24" s="1"/>
  <c r="D143" i="3"/>
  <c r="E143" i="3" s="1"/>
  <c r="D143" i="24" s="1"/>
  <c r="F143" i="24" s="1"/>
  <c r="D101" i="3"/>
  <c r="E101" i="3" s="1"/>
  <c r="D101" i="24" s="1"/>
  <c r="F101" i="24" s="1"/>
  <c r="D176" i="3"/>
  <c r="E176" i="3" s="1"/>
  <c r="D176" i="24" s="1"/>
  <c r="F176" i="24" s="1"/>
  <c r="D125" i="3"/>
  <c r="E125" i="3" s="1"/>
  <c r="D125" i="24" s="1"/>
  <c r="F125" i="24" s="1"/>
  <c r="D94" i="3"/>
  <c r="E94" i="3" s="1"/>
  <c r="D94" i="24" s="1"/>
  <c r="F94" i="24" s="1"/>
  <c r="D59" i="3"/>
  <c r="E59" i="3" s="1"/>
  <c r="D59" i="24" s="1"/>
  <c r="F59" i="24" s="1"/>
  <c r="D117" i="3"/>
  <c r="E117" i="3" s="1"/>
  <c r="D117" i="24" s="1"/>
  <c r="F117" i="24" s="1"/>
  <c r="D130" i="3"/>
  <c r="E130" i="3" s="1"/>
  <c r="D130" i="24" s="1"/>
  <c r="F130" i="24" s="1"/>
  <c r="D21" i="3"/>
  <c r="E21" i="3" s="1"/>
  <c r="D21" i="24" s="1"/>
  <c r="F21" i="24" s="1"/>
  <c r="D95" i="3"/>
  <c r="E95" i="3" s="1"/>
  <c r="D95" i="24" s="1"/>
  <c r="F95" i="24" s="1"/>
  <c r="D104" i="3"/>
  <c r="E104" i="3" s="1"/>
  <c r="D104" i="24" s="1"/>
  <c r="F104" i="24" s="1"/>
  <c r="D97" i="3"/>
  <c r="E97" i="3" s="1"/>
  <c r="D97" i="24" s="1"/>
  <c r="F97" i="24" s="1"/>
  <c r="D8" i="3"/>
  <c r="E8" i="3" s="1"/>
  <c r="D8" i="24" s="1"/>
  <c r="D17" i="3"/>
  <c r="E17" i="3" s="1"/>
  <c r="D17" i="24" s="1"/>
  <c r="F17" i="24" s="1"/>
  <c r="D157" i="3"/>
  <c r="E157" i="3" s="1"/>
  <c r="D157" i="24" s="1"/>
  <c r="F157" i="24" s="1"/>
  <c r="D83" i="3"/>
  <c r="E83" i="3" s="1"/>
  <c r="D83" i="24" s="1"/>
  <c r="F83" i="24" s="1"/>
  <c r="D31" i="3"/>
  <c r="E31" i="3" s="1"/>
  <c r="D31" i="24" s="1"/>
  <c r="F31" i="24" s="1"/>
  <c r="D129" i="3"/>
  <c r="E129" i="3" s="1"/>
  <c r="D129" i="24" s="1"/>
  <c r="F129" i="24" s="1"/>
  <c r="D87" i="3"/>
  <c r="E87" i="3" s="1"/>
  <c r="D87" i="24" s="1"/>
  <c r="F87" i="24" s="1"/>
  <c r="D204" i="3"/>
  <c r="E204" i="3" s="1"/>
  <c r="D204" i="24" s="1"/>
  <c r="F204" i="24" s="1"/>
  <c r="D127" i="3"/>
  <c r="E127" i="3" s="1"/>
  <c r="D127" i="24" s="1"/>
  <c r="F127" i="24" s="1"/>
  <c r="D214" i="3"/>
  <c r="E214" i="3" s="1"/>
  <c r="D214" i="24" s="1"/>
  <c r="F214" i="24" s="1"/>
  <c r="D174" i="3"/>
  <c r="E174" i="3" s="1"/>
  <c r="D174" i="24" s="1"/>
  <c r="F174" i="24" s="1"/>
  <c r="D57" i="3"/>
  <c r="E57" i="3" s="1"/>
  <c r="D57" i="24" s="1"/>
  <c r="F57" i="24" s="1"/>
  <c r="D96" i="3"/>
  <c r="E96" i="3" s="1"/>
  <c r="D96" i="24" s="1"/>
  <c r="F96" i="24" s="1"/>
  <c r="D54" i="3"/>
  <c r="E54" i="3" s="1"/>
  <c r="D54" i="24" s="1"/>
  <c r="F54" i="24" s="1"/>
  <c r="D28" i="3"/>
  <c r="E28" i="3" s="1"/>
  <c r="D28" i="24" s="1"/>
  <c r="F28" i="24" s="1"/>
  <c r="D26" i="3"/>
  <c r="E26" i="3" s="1"/>
  <c r="D26" i="24" s="1"/>
  <c r="F26" i="24" s="1"/>
  <c r="D124" i="3"/>
  <c r="E124" i="3" s="1"/>
  <c r="D124" i="24" s="1"/>
  <c r="F124" i="24" s="1"/>
  <c r="D48" i="3"/>
  <c r="E48" i="3" s="1"/>
  <c r="D48" i="24" s="1"/>
  <c r="F48" i="24" s="1"/>
  <c r="D68" i="3"/>
  <c r="E68" i="3" s="1"/>
  <c r="D68" i="24" s="1"/>
  <c r="F68" i="24" s="1"/>
  <c r="D212" i="3"/>
  <c r="E212" i="3" s="1"/>
  <c r="D212" i="24" s="1"/>
  <c r="F212" i="24" s="1"/>
  <c r="D74" i="3"/>
  <c r="E74" i="3" s="1"/>
  <c r="D74" i="24" s="1"/>
  <c r="F74" i="24" s="1"/>
  <c r="D102" i="3"/>
  <c r="E102" i="3" s="1"/>
  <c r="D102" i="24" s="1"/>
  <c r="F102" i="24" s="1"/>
  <c r="D163" i="3"/>
  <c r="E163" i="3" s="1"/>
  <c r="D163" i="24" s="1"/>
  <c r="F163" i="24" s="1"/>
  <c r="D106" i="3"/>
  <c r="E106" i="3" s="1"/>
  <c r="D106" i="24" s="1"/>
  <c r="F106" i="24" s="1"/>
  <c r="D190" i="3"/>
  <c r="E190" i="3" s="1"/>
  <c r="D190" i="24" s="1"/>
  <c r="F190" i="24" s="1"/>
  <c r="D197" i="3"/>
  <c r="E197" i="3" s="1"/>
  <c r="D197" i="24" s="1"/>
  <c r="F197" i="24" s="1"/>
  <c r="D144" i="3"/>
  <c r="E144" i="3" s="1"/>
  <c r="D144" i="24" s="1"/>
  <c r="F144" i="24" s="1"/>
  <c r="D186" i="3"/>
  <c r="E186" i="3" s="1"/>
  <c r="D186" i="24" s="1"/>
  <c r="F186" i="24" s="1"/>
  <c r="D12" i="3"/>
  <c r="E12" i="3" s="1"/>
  <c r="D12" i="24" s="1"/>
  <c r="F12" i="24" s="1"/>
  <c r="D42" i="3"/>
  <c r="E42" i="3" s="1"/>
  <c r="D42" i="24" s="1"/>
  <c r="F42" i="24" s="1"/>
  <c r="D65" i="3"/>
  <c r="E65" i="3" s="1"/>
  <c r="D65" i="24" s="1"/>
  <c r="F65" i="24" s="1"/>
  <c r="D22" i="3"/>
  <c r="E22" i="3" s="1"/>
  <c r="D22" i="24" s="1"/>
  <c r="F22" i="24" s="1"/>
  <c r="D29" i="3"/>
  <c r="E29" i="3" s="1"/>
  <c r="D29" i="24" s="1"/>
  <c r="F29" i="24" s="1"/>
  <c r="D126" i="3"/>
  <c r="E126" i="3" s="1"/>
  <c r="D126" i="24" s="1"/>
  <c r="F126" i="24" s="1"/>
  <c r="D164" i="3"/>
  <c r="E164" i="3" s="1"/>
  <c r="D164" i="24" s="1"/>
  <c r="F164" i="24" s="1"/>
  <c r="D123" i="3"/>
  <c r="E123" i="3" s="1"/>
  <c r="D123" i="24" s="1"/>
  <c r="F123" i="24" s="1"/>
  <c r="D16" i="3"/>
  <c r="E16" i="3" s="1"/>
  <c r="D16" i="24" s="1"/>
  <c r="F16" i="24" s="1"/>
  <c r="D149" i="3"/>
  <c r="E149" i="3" s="1"/>
  <c r="D149" i="24" s="1"/>
  <c r="F149" i="24" s="1"/>
  <c r="D179" i="3"/>
  <c r="E179" i="3" s="1"/>
  <c r="D179" i="24" s="1"/>
  <c r="F179" i="24" s="1"/>
  <c r="D146" i="3"/>
  <c r="E146" i="3" s="1"/>
  <c r="D146" i="24" s="1"/>
  <c r="F146" i="24" s="1"/>
  <c r="D41" i="3"/>
  <c r="E41" i="3" s="1"/>
  <c r="D41" i="24" s="1"/>
  <c r="F41" i="24" s="1"/>
  <c r="D80" i="3"/>
  <c r="E80" i="3" s="1"/>
  <c r="D80" i="24" s="1"/>
  <c r="F80" i="24" s="1"/>
  <c r="D198" i="3"/>
  <c r="E198" i="3" s="1"/>
  <c r="D198" i="24" s="1"/>
  <c r="F198" i="24" s="1"/>
  <c r="D211" i="3"/>
  <c r="E211" i="3" s="1"/>
  <c r="D211" i="24" s="1"/>
  <c r="F211" i="24" s="1"/>
  <c r="D33" i="3"/>
  <c r="E33" i="3" s="1"/>
  <c r="D33" i="24" s="1"/>
  <c r="F33" i="24" s="1"/>
  <c r="D215" i="3"/>
  <c r="E215" i="3" s="1"/>
  <c r="D215" i="24" s="1"/>
  <c r="F215" i="24" s="1"/>
  <c r="D86" i="3"/>
  <c r="E86" i="3" s="1"/>
  <c r="D86" i="24" s="1"/>
  <c r="F86" i="24" s="1"/>
  <c r="D20" i="3"/>
  <c r="E20" i="3" s="1"/>
  <c r="D20" i="24" s="1"/>
  <c r="F20" i="24" s="1"/>
  <c r="D66" i="3"/>
  <c r="E66" i="3" s="1"/>
  <c r="D66" i="24" s="1"/>
  <c r="F66" i="24" s="1"/>
  <c r="D140" i="3"/>
  <c r="E140" i="3" s="1"/>
  <c r="D140" i="24" s="1"/>
  <c r="F140" i="24" s="1"/>
  <c r="D6" i="3"/>
  <c r="D72" i="3"/>
  <c r="E72" i="3" s="1"/>
  <c r="D72" i="24" s="1"/>
  <c r="F72" i="24" s="1"/>
  <c r="D185" i="3"/>
  <c r="E185" i="3" s="1"/>
  <c r="D185" i="24" s="1"/>
  <c r="F185" i="24" s="1"/>
  <c r="D183" i="3"/>
  <c r="E183" i="3" s="1"/>
  <c r="D183" i="24" s="1"/>
  <c r="F183" i="24" s="1"/>
  <c r="D25" i="3"/>
  <c r="E25" i="3" s="1"/>
  <c r="D25" i="24" s="1"/>
  <c r="F25" i="24" s="1"/>
  <c r="D150" i="3"/>
  <c r="E150" i="3" s="1"/>
  <c r="D150" i="24" s="1"/>
  <c r="F150" i="24" s="1"/>
  <c r="D98" i="3"/>
  <c r="E98" i="3" s="1"/>
  <c r="D98" i="24" s="1"/>
  <c r="F98" i="24" s="1"/>
  <c r="D63" i="3"/>
  <c r="E63" i="3" s="1"/>
  <c r="D63" i="24" s="1"/>
  <c r="F63" i="24" s="1"/>
  <c r="D121" i="3"/>
  <c r="E121" i="3" s="1"/>
  <c r="D121" i="24" s="1"/>
  <c r="F121" i="24" s="1"/>
  <c r="D205" i="3"/>
  <c r="E205" i="3" s="1"/>
  <c r="D205" i="24" s="1"/>
  <c r="F205" i="24" s="1"/>
  <c r="D202" i="3"/>
  <c r="E202" i="3" s="1"/>
  <c r="D202" i="24" s="1"/>
  <c r="F202" i="24" s="1"/>
  <c r="D27" i="3"/>
  <c r="E27" i="3" s="1"/>
  <c r="D27" i="24" s="1"/>
  <c r="F27" i="24" s="1"/>
  <c r="D19" i="3"/>
  <c r="E19" i="3" s="1"/>
  <c r="D19" i="24" s="1"/>
  <c r="F19" i="24" s="1"/>
  <c r="D103" i="3"/>
  <c r="E103" i="3" s="1"/>
  <c r="D103" i="24" s="1"/>
  <c r="F103" i="24" s="1"/>
  <c r="D60" i="3"/>
  <c r="E60" i="3" s="1"/>
  <c r="D60" i="24" s="1"/>
  <c r="F60" i="24" s="1"/>
  <c r="D119" i="3"/>
  <c r="E119" i="3" s="1"/>
  <c r="D119" i="24" s="1"/>
  <c r="F119" i="24" s="1"/>
  <c r="D131" i="3"/>
  <c r="E131" i="3" s="1"/>
  <c r="D131" i="24" s="1"/>
  <c r="F131" i="24" s="1"/>
  <c r="D208" i="3"/>
  <c r="E208" i="3" s="1"/>
  <c r="D208" i="24" s="1"/>
  <c r="F208" i="24" s="1"/>
  <c r="D9" i="3"/>
  <c r="E9" i="3" s="1"/>
  <c r="D9" i="24" s="1"/>
  <c r="F9" i="24" s="1"/>
  <c r="D61" i="3"/>
  <c r="E61" i="3" s="1"/>
  <c r="D61" i="24" s="1"/>
  <c r="F61" i="24" s="1"/>
  <c r="D158" i="3"/>
  <c r="E158" i="3" s="1"/>
  <c r="D158" i="24" s="1"/>
  <c r="F158" i="24" s="1"/>
  <c r="D7" i="3"/>
  <c r="E7" i="3" s="1"/>
  <c r="D7" i="24" s="1"/>
  <c r="F7" i="24" s="1"/>
  <c r="D187" i="3"/>
  <c r="E187" i="3" s="1"/>
  <c r="D187" i="24" s="1"/>
  <c r="F187" i="24" s="1"/>
  <c r="D110" i="3"/>
  <c r="E110" i="3" s="1"/>
  <c r="D110" i="24" s="1"/>
  <c r="F110" i="24" s="1"/>
  <c r="D166" i="3"/>
  <c r="E166" i="3" s="1"/>
  <c r="D166" i="24" s="1"/>
  <c r="F166" i="24" s="1"/>
  <c r="D132" i="3"/>
  <c r="E132" i="3" s="1"/>
  <c r="D132" i="24" s="1"/>
  <c r="F132" i="24" s="1"/>
  <c r="D105" i="3"/>
  <c r="E105" i="3" s="1"/>
  <c r="D105" i="24" s="1"/>
  <c r="F105" i="24" s="1"/>
  <c r="D161" i="3"/>
  <c r="E161" i="3" s="1"/>
  <c r="D161" i="24" s="1"/>
  <c r="F161" i="24" s="1"/>
  <c r="D34" i="3"/>
  <c r="E34" i="3" s="1"/>
  <c r="D34" i="24" s="1"/>
  <c r="F34" i="24" s="1"/>
  <c r="D113" i="3"/>
  <c r="E113" i="3" s="1"/>
  <c r="D113" i="24" s="1"/>
  <c r="F113" i="24" s="1"/>
  <c r="D36" i="3"/>
  <c r="E36" i="3" s="1"/>
  <c r="D36" i="24" s="1"/>
  <c r="F36" i="24" s="1"/>
  <c r="D199" i="3"/>
  <c r="E199" i="3" s="1"/>
  <c r="D199" i="24" s="1"/>
  <c r="F199" i="24" s="1"/>
  <c r="D112" i="3"/>
  <c r="E112" i="3" s="1"/>
  <c r="D112" i="24" s="1"/>
  <c r="F112" i="24" s="1"/>
  <c r="D154" i="3"/>
  <c r="E154" i="3" s="1"/>
  <c r="D154" i="24" s="1"/>
  <c r="F154" i="24" s="1"/>
  <c r="D155" i="3"/>
  <c r="E155" i="3" s="1"/>
  <c r="D155" i="24" s="1"/>
  <c r="F155" i="24" s="1"/>
  <c r="D171" i="3"/>
  <c r="E171" i="3" s="1"/>
  <c r="D171" i="24" s="1"/>
  <c r="F171" i="24" s="1"/>
  <c r="D62" i="3"/>
  <c r="E62" i="3" s="1"/>
  <c r="D62" i="24" s="1"/>
  <c r="F62" i="24" s="1"/>
  <c r="D15" i="3"/>
  <c r="E15" i="3" s="1"/>
  <c r="D15" i="24" s="1"/>
  <c r="F15" i="24" s="1"/>
  <c r="D182" i="3"/>
  <c r="E182" i="3" s="1"/>
  <c r="D182" i="24" s="1"/>
  <c r="F182" i="24" s="1"/>
  <c r="D151" i="3"/>
  <c r="E151" i="3" s="1"/>
  <c r="D151" i="24" s="1"/>
  <c r="F151" i="24" s="1"/>
  <c r="D85" i="3"/>
  <c r="E85" i="3" s="1"/>
  <c r="D85" i="24" s="1"/>
  <c r="F85" i="24" s="1"/>
  <c r="D115" i="3"/>
  <c r="E115" i="3" s="1"/>
  <c r="D115" i="24" s="1"/>
  <c r="F115" i="24" s="1"/>
  <c r="D114" i="3"/>
  <c r="E114" i="3" s="1"/>
  <c r="D114" i="24" s="1"/>
  <c r="F114" i="24" s="1"/>
  <c r="D24" i="3"/>
  <c r="E24" i="3" s="1"/>
  <c r="D24" i="24" s="1"/>
  <c r="F24" i="24" s="1"/>
  <c r="D156" i="3"/>
  <c r="E156" i="3" s="1"/>
  <c r="D156" i="24" s="1"/>
  <c r="F156" i="24" s="1"/>
  <c r="D78" i="3"/>
  <c r="E78" i="3" s="1"/>
  <c r="D78" i="24" s="1"/>
  <c r="F78" i="24" s="1"/>
  <c r="D67" i="3"/>
  <c r="E67" i="3" s="1"/>
  <c r="D67" i="24" s="1"/>
  <c r="F67" i="24" s="1"/>
  <c r="D107" i="3"/>
  <c r="E107" i="3" s="1"/>
  <c r="D107" i="24" s="1"/>
  <c r="F107" i="24" s="1"/>
  <c r="D100" i="3"/>
  <c r="E100" i="3" s="1"/>
  <c r="D100" i="24" s="1"/>
  <c r="F100" i="24" s="1"/>
  <c r="D207" i="3"/>
  <c r="E207" i="3" s="1"/>
  <c r="D207" i="24" s="1"/>
  <c r="F207" i="24" s="1"/>
  <c r="D147" i="3"/>
  <c r="E147" i="3" s="1"/>
  <c r="D147" i="24" s="1"/>
  <c r="F147" i="24" s="1"/>
  <c r="D38" i="3"/>
  <c r="E38" i="3" s="1"/>
  <c r="D38" i="24" s="1"/>
  <c r="F38" i="24" s="1"/>
  <c r="D76" i="3"/>
  <c r="E76" i="3" s="1"/>
  <c r="D76" i="24" s="1"/>
  <c r="F76" i="24" s="1"/>
  <c r="D168" i="3"/>
  <c r="E168" i="3" s="1"/>
  <c r="D168" i="24" s="1"/>
  <c r="F168" i="24" s="1"/>
  <c r="D23" i="3"/>
  <c r="E23" i="3" s="1"/>
  <c r="D23" i="24" s="1"/>
  <c r="F23" i="24" s="1"/>
  <c r="D18" i="3"/>
  <c r="E18" i="3" s="1"/>
  <c r="D18" i="24" s="1"/>
  <c r="F18" i="24" s="1"/>
  <c r="D201" i="3"/>
  <c r="E201" i="3" s="1"/>
  <c r="D201" i="24" s="1"/>
  <c r="F201" i="24" s="1"/>
  <c r="D217" i="3"/>
  <c r="E217" i="3" s="1"/>
  <c r="D217" i="24" s="1"/>
  <c r="F217" i="24" s="1"/>
  <c r="D53" i="3"/>
  <c r="E53" i="3" s="1"/>
  <c r="D53" i="24" s="1"/>
  <c r="F53" i="24" s="1"/>
  <c r="D56" i="3"/>
  <c r="E56" i="3" s="1"/>
  <c r="D56" i="24" s="1"/>
  <c r="F56" i="24" s="1"/>
  <c r="D152" i="3"/>
  <c r="E152" i="3" s="1"/>
  <c r="D152" i="24" s="1"/>
  <c r="F152" i="24" s="1"/>
  <c r="D137" i="3"/>
  <c r="E137" i="3" s="1"/>
  <c r="D137" i="24" s="1"/>
  <c r="F137" i="24" s="1"/>
  <c r="D37" i="3"/>
  <c r="E37" i="3" s="1"/>
  <c r="D37" i="24" s="1"/>
  <c r="F37" i="24" s="1"/>
  <c r="D108" i="3"/>
  <c r="E108" i="3" s="1"/>
  <c r="D108" i="24" s="1"/>
  <c r="F108" i="24" s="1"/>
  <c r="D128" i="3"/>
  <c r="E128" i="3" s="1"/>
  <c r="D128" i="24" s="1"/>
  <c r="F128" i="24" s="1"/>
  <c r="D170" i="3"/>
  <c r="E170" i="3" s="1"/>
  <c r="D170" i="24" s="1"/>
  <c r="F170" i="24" s="1"/>
  <c r="D209" i="3"/>
  <c r="E209" i="3" s="1"/>
  <c r="D209" i="24" s="1"/>
  <c r="F209" i="24" s="1"/>
  <c r="D75" i="3"/>
  <c r="E75" i="3" s="1"/>
  <c r="D75" i="24" s="1"/>
  <c r="F75" i="24" s="1"/>
  <c r="D210" i="3"/>
  <c r="E210" i="3" s="1"/>
  <c r="D210" i="24" s="1"/>
  <c r="F210" i="24" s="1"/>
  <c r="D40" i="3"/>
  <c r="E40" i="3" s="1"/>
  <c r="D40" i="24" s="1"/>
  <c r="F40" i="24" s="1"/>
  <c r="D91" i="3"/>
  <c r="E91" i="3" s="1"/>
  <c r="D91" i="24" s="1"/>
  <c r="F91" i="24" s="1"/>
  <c r="D10" i="3"/>
  <c r="E10" i="3" s="1"/>
  <c r="D10" i="24" s="1"/>
  <c r="F10" i="24" s="1"/>
  <c r="D89" i="3"/>
  <c r="E89" i="3" s="1"/>
  <c r="D89" i="24" s="1"/>
  <c r="F89" i="24" s="1"/>
  <c r="D13" i="3"/>
  <c r="E13" i="3" s="1"/>
  <c r="D13" i="24" s="1"/>
  <c r="F13" i="24" s="1"/>
  <c r="D35" i="3"/>
  <c r="E35" i="3" s="1"/>
  <c r="D35" i="24" s="1"/>
  <c r="F35" i="24" s="1"/>
  <c r="D162" i="3"/>
  <c r="E162" i="3" s="1"/>
  <c r="D162" i="24" s="1"/>
  <c r="F162" i="24" s="1"/>
  <c r="D192" i="3"/>
  <c r="E192" i="3" s="1"/>
  <c r="D192" i="24" s="1"/>
  <c r="F192" i="24" s="1"/>
  <c r="D64" i="3"/>
  <c r="E64" i="3" s="1"/>
  <c r="D64" i="24" s="1"/>
  <c r="F64" i="24" s="1"/>
  <c r="D81" i="3"/>
  <c r="E81" i="3" s="1"/>
  <c r="D81" i="24" s="1"/>
  <c r="F81" i="24" s="1"/>
  <c r="D109" i="3"/>
  <c r="E109" i="3" s="1"/>
  <c r="D109" i="24" s="1"/>
  <c r="F109" i="24" s="1"/>
  <c r="D120" i="3"/>
  <c r="E120" i="3" s="1"/>
  <c r="D120" i="24" s="1"/>
  <c r="F120" i="24" s="1"/>
  <c r="D116" i="3"/>
  <c r="E116" i="3" s="1"/>
  <c r="D116" i="24" s="1"/>
  <c r="F116" i="24" s="1"/>
  <c r="G221" i="1"/>
  <c r="F8" i="24" l="1"/>
  <c r="E6" i="3"/>
  <c r="D218" i="3"/>
  <c r="F89" i="25"/>
  <c r="H89" i="25" s="1"/>
  <c r="F201" i="25"/>
  <c r="H201" i="25" s="1"/>
  <c r="F156" i="25"/>
  <c r="G156" i="25" s="1"/>
  <c r="F112" i="25"/>
  <c r="G112" i="25" s="1"/>
  <c r="F105" i="25"/>
  <c r="G105" i="25" s="1"/>
  <c r="F41" i="25"/>
  <c r="H41" i="25" s="1"/>
  <c r="F16" i="25"/>
  <c r="H16" i="25" s="1"/>
  <c r="F29" i="25"/>
  <c r="G29" i="25" s="1"/>
  <c r="F12" i="25"/>
  <c r="H12" i="25" s="1"/>
  <c r="F190" i="25"/>
  <c r="H190" i="25" s="1"/>
  <c r="F182" i="25"/>
  <c r="G182" i="25" s="1"/>
  <c r="H153" i="25"/>
  <c r="G153" i="25"/>
  <c r="D6" i="24" l="1"/>
  <c r="E218" i="3"/>
  <c r="F6" i="24"/>
  <c r="F218" i="24" s="1"/>
  <c r="D218" i="24"/>
  <c r="F31" i="25"/>
  <c r="H31" i="25" s="1"/>
  <c r="F70" i="25"/>
  <c r="H70" i="25" s="1"/>
  <c r="F160" i="25"/>
  <c r="H160" i="25" s="1"/>
  <c r="F127" i="25"/>
  <c r="H127" i="25" s="1"/>
  <c r="G41" i="25"/>
  <c r="F91" i="25"/>
  <c r="H91" i="25" s="1"/>
  <c r="F33" i="25"/>
  <c r="G33" i="25" s="1"/>
  <c r="F21" i="25"/>
  <c r="H21" i="25" s="1"/>
  <c r="G190" i="25"/>
  <c r="F155" i="25"/>
  <c r="G155" i="25" s="1"/>
  <c r="G12" i="25"/>
  <c r="H105" i="25"/>
  <c r="G16" i="25"/>
  <c r="H156" i="25"/>
  <c r="F147" i="25"/>
  <c r="F86" i="25"/>
  <c r="H86" i="25" s="1"/>
  <c r="H182" i="25"/>
  <c r="F62" i="25"/>
  <c r="F87" i="25"/>
  <c r="F90" i="25"/>
  <c r="H29" i="25"/>
  <c r="F76" i="25"/>
  <c r="F23" i="25"/>
  <c r="F36" i="25"/>
  <c r="H36" i="25" s="1"/>
  <c r="F143" i="25"/>
  <c r="F135" i="25"/>
  <c r="G135" i="25" s="1"/>
  <c r="F67" i="25"/>
  <c r="F104" i="25"/>
  <c r="F179" i="25"/>
  <c r="F65" i="25"/>
  <c r="F176" i="25"/>
  <c r="F163" i="25"/>
  <c r="F124" i="25"/>
  <c r="F94" i="25"/>
  <c r="F174" i="25"/>
  <c r="F144" i="25"/>
  <c r="H112" i="25"/>
  <c r="G201" i="25"/>
  <c r="G89" i="25"/>
  <c r="F128" i="25"/>
  <c r="F114" i="25"/>
  <c r="F120" i="25"/>
  <c r="H120" i="25" s="1"/>
  <c r="F9" i="25"/>
  <c r="F100" i="25"/>
  <c r="G100" i="25" s="1"/>
  <c r="F209" i="25"/>
  <c r="F157" i="25"/>
  <c r="F198" i="25"/>
  <c r="F117" i="25"/>
  <c r="F206" i="25"/>
  <c r="F66" i="25"/>
  <c r="F187" i="25"/>
  <c r="F37" i="25"/>
  <c r="F6" i="25"/>
  <c r="H6" i="25" s="1"/>
  <c r="F85" i="25"/>
  <c r="G85" i="25" s="1"/>
  <c r="F164" i="25"/>
  <c r="H164" i="25" s="1"/>
  <c r="F35" i="25"/>
  <c r="G35" i="25" s="1"/>
  <c r="F178" i="25"/>
  <c r="H178" i="25" s="1"/>
  <c r="G31" i="25" l="1"/>
  <c r="G70" i="25"/>
  <c r="G160" i="25"/>
  <c r="H33" i="25"/>
  <c r="G127" i="25"/>
  <c r="G21" i="25"/>
  <c r="G91" i="25"/>
  <c r="H35" i="25"/>
  <c r="H155" i="25"/>
  <c r="H100" i="25"/>
  <c r="H135" i="25"/>
  <c r="G147" i="25"/>
  <c r="H147" i="25"/>
  <c r="G6" i="25"/>
  <c r="G36" i="25"/>
  <c r="G86" i="25"/>
  <c r="H176" i="25"/>
  <c r="G176" i="25"/>
  <c r="H67" i="25"/>
  <c r="G67" i="25"/>
  <c r="G120" i="25"/>
  <c r="G163" i="25"/>
  <c r="H163" i="25"/>
  <c r="G179" i="25"/>
  <c r="H179" i="25"/>
  <c r="H143" i="25"/>
  <c r="G143" i="25"/>
  <c r="F58" i="25"/>
  <c r="G104" i="25"/>
  <c r="H104" i="25"/>
  <c r="H23" i="25"/>
  <c r="G23" i="25"/>
  <c r="G90" i="25"/>
  <c r="H90" i="25"/>
  <c r="H76" i="25"/>
  <c r="G76" i="25"/>
  <c r="H87" i="25"/>
  <c r="G87" i="25"/>
  <c r="H124" i="25"/>
  <c r="G124" i="25"/>
  <c r="H65" i="25"/>
  <c r="G65" i="25"/>
  <c r="H62" i="25"/>
  <c r="G62" i="25"/>
  <c r="F78" i="25"/>
  <c r="F22" i="25"/>
  <c r="F184" i="25"/>
  <c r="F203" i="25"/>
  <c r="F208" i="25"/>
  <c r="F130" i="25"/>
  <c r="F54" i="25"/>
  <c r="F168" i="25"/>
  <c r="F146" i="25"/>
  <c r="F39" i="25"/>
  <c r="H198" i="25"/>
  <c r="G198" i="25"/>
  <c r="F217" i="25"/>
  <c r="F132" i="25"/>
  <c r="F17" i="25"/>
  <c r="F69" i="25"/>
  <c r="F45" i="25"/>
  <c r="F107" i="25"/>
  <c r="F126" i="25"/>
  <c r="F121" i="25"/>
  <c r="F82" i="25"/>
  <c r="C216" i="23"/>
  <c r="F170" i="25"/>
  <c r="F72" i="25"/>
  <c r="F95" i="25"/>
  <c r="F136" i="25"/>
  <c r="F10" i="25"/>
  <c r="F150" i="25"/>
  <c r="F192" i="25"/>
  <c r="F158" i="25"/>
  <c r="F25" i="25"/>
  <c r="F32" i="25"/>
  <c r="F180" i="25"/>
  <c r="H187" i="25"/>
  <c r="G187" i="25"/>
  <c r="F96" i="25"/>
  <c r="F188" i="25"/>
  <c r="F177" i="25"/>
  <c r="F169" i="25"/>
  <c r="F26" i="25"/>
  <c r="G94" i="25"/>
  <c r="H94" i="25"/>
  <c r="G178" i="25"/>
  <c r="F137" i="25"/>
  <c r="F20" i="25"/>
  <c r="F59" i="25"/>
  <c r="F71" i="25"/>
  <c r="F175" i="25"/>
  <c r="F183" i="25"/>
  <c r="H85" i="25"/>
  <c r="F116" i="25"/>
  <c r="F207" i="25"/>
  <c r="F61" i="25"/>
  <c r="F149" i="25"/>
  <c r="F129" i="25"/>
  <c r="F43" i="25"/>
  <c r="F99" i="25"/>
  <c r="F11" i="25"/>
  <c r="F216" i="25"/>
  <c r="F159" i="25"/>
  <c r="F18" i="25"/>
  <c r="F110" i="25"/>
  <c r="F80" i="25"/>
  <c r="F204" i="25"/>
  <c r="F210" i="25"/>
  <c r="F34" i="25"/>
  <c r="F19" i="25"/>
  <c r="F28" i="25"/>
  <c r="F79" i="25"/>
  <c r="F189" i="25"/>
  <c r="F118" i="25"/>
  <c r="F52" i="25"/>
  <c r="H37" i="25"/>
  <c r="G37" i="25"/>
  <c r="G66" i="25"/>
  <c r="H66" i="25"/>
  <c r="G117" i="25"/>
  <c r="H117" i="25"/>
  <c r="F75" i="25"/>
  <c r="F202" i="25"/>
  <c r="F74" i="25"/>
  <c r="F165" i="25"/>
  <c r="F88" i="25"/>
  <c r="F50" i="25"/>
  <c r="H144" i="25"/>
  <c r="G144" i="25"/>
  <c r="H174" i="25"/>
  <c r="G174" i="25"/>
  <c r="F64" i="25"/>
  <c r="F119" i="25"/>
  <c r="F83" i="25"/>
  <c r="F172" i="25"/>
  <c r="F38" i="25"/>
  <c r="F123" i="25"/>
  <c r="F200" i="25"/>
  <c r="F139" i="25"/>
  <c r="F7" i="25"/>
  <c r="F214" i="25"/>
  <c r="F101" i="25"/>
  <c r="F55" i="25"/>
  <c r="F77" i="25"/>
  <c r="F173" i="25"/>
  <c r="F56" i="25"/>
  <c r="F161" i="25"/>
  <c r="F215" i="25"/>
  <c r="F57" i="25"/>
  <c r="F60" i="25"/>
  <c r="F133" i="25"/>
  <c r="F92" i="25"/>
  <c r="F30" i="25"/>
  <c r="G114" i="25"/>
  <c r="H114" i="25"/>
  <c r="F211" i="25"/>
  <c r="F51" i="25"/>
  <c r="F73" i="25"/>
  <c r="F109" i="25"/>
  <c r="F103" i="25"/>
  <c r="F166" i="25"/>
  <c r="F49" i="25"/>
  <c r="G164" i="25"/>
  <c r="F154" i="25"/>
  <c r="F212" i="25"/>
  <c r="F142" i="25"/>
  <c r="F138" i="25"/>
  <c r="F93" i="25"/>
  <c r="F151" i="25"/>
  <c r="F197" i="25"/>
  <c r="F152" i="25"/>
  <c r="F141" i="25"/>
  <c r="F47" i="25"/>
  <c r="G206" i="25"/>
  <c r="H206" i="25"/>
  <c r="G157" i="25"/>
  <c r="H157" i="25"/>
  <c r="F185" i="25"/>
  <c r="F113" i="25"/>
  <c r="F48" i="25"/>
  <c r="F134" i="25"/>
  <c r="F46" i="25"/>
  <c r="F171" i="25"/>
  <c r="F102" i="25"/>
  <c r="F53" i="25"/>
  <c r="F122" i="25"/>
  <c r="F145" i="25"/>
  <c r="F40" i="25"/>
  <c r="F15" i="25"/>
  <c r="F63" i="25"/>
  <c r="F106" i="25"/>
  <c r="F97" i="25"/>
  <c r="F167" i="25"/>
  <c r="F181" i="25"/>
  <c r="F193" i="25"/>
  <c r="F148" i="25"/>
  <c r="F162" i="25"/>
  <c r="F115" i="25"/>
  <c r="F205" i="25"/>
  <c r="F42" i="25"/>
  <c r="F81" i="25"/>
  <c r="F98" i="25"/>
  <c r="F44" i="25"/>
  <c r="F14" i="25"/>
  <c r="F111" i="25"/>
  <c r="H209" i="25"/>
  <c r="G209" i="25"/>
  <c r="H128" i="25"/>
  <c r="G128" i="25"/>
  <c r="F13" i="25"/>
  <c r="F24" i="25"/>
  <c r="F27" i="25"/>
  <c r="F186" i="25"/>
  <c r="F125" i="25"/>
  <c r="F191" i="25"/>
  <c r="F213" i="25"/>
  <c r="F84" i="25"/>
  <c r="F195" i="25"/>
  <c r="F108" i="25"/>
  <c r="F199" i="25"/>
  <c r="F140" i="25"/>
  <c r="F131" i="25"/>
  <c r="F68" i="25"/>
  <c r="F194" i="25"/>
  <c r="F196" i="25"/>
  <c r="H9" i="25"/>
  <c r="G9" i="25"/>
  <c r="H58" i="25" l="1"/>
  <c r="G58" i="25"/>
  <c r="G108" i="25"/>
  <c r="H108" i="25"/>
  <c r="G84" i="25"/>
  <c r="H84" i="25"/>
  <c r="G186" i="25"/>
  <c r="H186" i="25"/>
  <c r="H113" i="25"/>
  <c r="G113" i="25"/>
  <c r="G151" i="25"/>
  <c r="H151" i="25"/>
  <c r="G138" i="25"/>
  <c r="H138" i="25"/>
  <c r="G109" i="25"/>
  <c r="H109" i="25"/>
  <c r="G64" i="25"/>
  <c r="H64" i="25"/>
  <c r="G75" i="25"/>
  <c r="H75" i="25"/>
  <c r="G189" i="25"/>
  <c r="H189" i="25"/>
  <c r="H28" i="25"/>
  <c r="G28" i="25"/>
  <c r="G34" i="25"/>
  <c r="H34" i="25"/>
  <c r="G43" i="25"/>
  <c r="H43" i="25"/>
  <c r="H149" i="25"/>
  <c r="G149" i="25"/>
  <c r="G59" i="25"/>
  <c r="H59" i="25"/>
  <c r="G137" i="25"/>
  <c r="H137" i="25"/>
  <c r="G180" i="25"/>
  <c r="H180" i="25"/>
  <c r="H10" i="25"/>
  <c r="G10" i="25"/>
  <c r="H95" i="25"/>
  <c r="G95" i="25"/>
  <c r="G203" i="25"/>
  <c r="H203" i="25"/>
  <c r="H196" i="25"/>
  <c r="G196" i="25"/>
  <c r="G195" i="25"/>
  <c r="H195" i="25"/>
  <c r="G213" i="25"/>
  <c r="H213" i="25"/>
  <c r="H14" i="25"/>
  <c r="G14" i="25"/>
  <c r="G42" i="25"/>
  <c r="H42" i="25"/>
  <c r="H115" i="25"/>
  <c r="G115" i="25"/>
  <c r="G97" i="25"/>
  <c r="H97" i="25"/>
  <c r="G212" i="25"/>
  <c r="H212" i="25"/>
  <c r="G103" i="25"/>
  <c r="H103" i="25"/>
  <c r="G30" i="25"/>
  <c r="H30" i="25"/>
  <c r="G194" i="25"/>
  <c r="H194" i="25"/>
  <c r="H140" i="25"/>
  <c r="G140" i="25"/>
  <c r="G24" i="25"/>
  <c r="H24" i="25"/>
  <c r="H111" i="25"/>
  <c r="G111" i="25"/>
  <c r="G44" i="25"/>
  <c r="H44" i="25"/>
  <c r="G81" i="25"/>
  <c r="H81" i="25"/>
  <c r="G205" i="25"/>
  <c r="H205" i="25"/>
  <c r="G162" i="25"/>
  <c r="H162" i="25"/>
  <c r="G193" i="25"/>
  <c r="H193" i="25"/>
  <c r="H167" i="25"/>
  <c r="G167" i="25"/>
  <c r="G145" i="25"/>
  <c r="H145" i="25"/>
  <c r="H53" i="25"/>
  <c r="G53" i="25"/>
  <c r="H171" i="25"/>
  <c r="G171" i="25"/>
  <c r="G134" i="25"/>
  <c r="H134" i="25"/>
  <c r="G142" i="25"/>
  <c r="H142" i="25"/>
  <c r="H51" i="25"/>
  <c r="G51" i="25"/>
  <c r="H92" i="25"/>
  <c r="G92" i="25"/>
  <c r="G60" i="25"/>
  <c r="H60" i="25"/>
  <c r="G215" i="25"/>
  <c r="H215" i="25"/>
  <c r="G56" i="25"/>
  <c r="H56" i="25"/>
  <c r="H77" i="25"/>
  <c r="G77" i="25"/>
  <c r="G7" i="25"/>
  <c r="H7" i="25"/>
  <c r="H200" i="25"/>
  <c r="G200" i="25"/>
  <c r="H38" i="25"/>
  <c r="G38" i="25"/>
  <c r="G83" i="25"/>
  <c r="H83" i="25"/>
  <c r="G61" i="25"/>
  <c r="H61" i="25"/>
  <c r="G175" i="25"/>
  <c r="H175" i="25"/>
  <c r="G158" i="25"/>
  <c r="H158" i="25"/>
  <c r="H136" i="25"/>
  <c r="G136" i="25"/>
  <c r="G82" i="25"/>
  <c r="H82" i="25"/>
  <c r="G126" i="25"/>
  <c r="H126" i="25"/>
  <c r="H45" i="25"/>
  <c r="G45" i="25"/>
  <c r="H39" i="25"/>
  <c r="G39" i="25"/>
  <c r="H130" i="25"/>
  <c r="G130" i="25"/>
  <c r="G22" i="25"/>
  <c r="H22" i="25"/>
  <c r="G191" i="25"/>
  <c r="H191" i="25"/>
  <c r="H106" i="25"/>
  <c r="G106" i="25"/>
  <c r="H15" i="25"/>
  <c r="G15" i="25"/>
  <c r="H47" i="25"/>
  <c r="G47" i="25"/>
  <c r="G152" i="25"/>
  <c r="H152" i="25"/>
  <c r="G166" i="25"/>
  <c r="H166" i="25"/>
  <c r="G101" i="25"/>
  <c r="H101" i="25"/>
  <c r="H88" i="25"/>
  <c r="G88" i="25"/>
  <c r="H74" i="25"/>
  <c r="G74" i="25"/>
  <c r="G52" i="25"/>
  <c r="H52" i="25"/>
  <c r="H204" i="25"/>
  <c r="G204" i="25"/>
  <c r="G11" i="25"/>
  <c r="H11" i="25"/>
  <c r="H207" i="25"/>
  <c r="G207" i="25"/>
  <c r="G177" i="25"/>
  <c r="H177" i="25"/>
  <c r="H96" i="25"/>
  <c r="G96" i="25"/>
  <c r="H25" i="25"/>
  <c r="G25" i="25"/>
  <c r="H170" i="25"/>
  <c r="G170" i="25"/>
  <c r="G17" i="25"/>
  <c r="H17" i="25"/>
  <c r="H217" i="25"/>
  <c r="G217" i="25"/>
  <c r="G168" i="25"/>
  <c r="H168" i="25"/>
  <c r="H68" i="25"/>
  <c r="G68" i="25"/>
  <c r="H199" i="25"/>
  <c r="G199" i="25"/>
  <c r="G125" i="25"/>
  <c r="H125" i="25"/>
  <c r="H181" i="25"/>
  <c r="G181" i="25"/>
  <c r="H122" i="25"/>
  <c r="G122" i="25"/>
  <c r="G48" i="25"/>
  <c r="H48" i="25"/>
  <c r="H49" i="25"/>
  <c r="G49" i="25"/>
  <c r="H133" i="25"/>
  <c r="G133" i="25"/>
  <c r="H161" i="25"/>
  <c r="G161" i="25"/>
  <c r="H173" i="25"/>
  <c r="G173" i="25"/>
  <c r="G55" i="25"/>
  <c r="H55" i="25"/>
  <c r="G214" i="25"/>
  <c r="H214" i="25"/>
  <c r="G139" i="25"/>
  <c r="H139" i="25"/>
  <c r="G172" i="25"/>
  <c r="H172" i="25"/>
  <c r="F5" i="25"/>
  <c r="H110" i="25"/>
  <c r="G110" i="25"/>
  <c r="G159" i="25"/>
  <c r="H159" i="25"/>
  <c r="G71" i="25"/>
  <c r="H71" i="25"/>
  <c r="G26" i="25"/>
  <c r="H26" i="25"/>
  <c r="H192" i="25"/>
  <c r="G192" i="25"/>
  <c r="G121" i="25"/>
  <c r="H121" i="25"/>
  <c r="H107" i="25"/>
  <c r="G107" i="25"/>
  <c r="G69" i="25"/>
  <c r="H69" i="25"/>
  <c r="H132" i="25"/>
  <c r="G132" i="25"/>
  <c r="G146" i="25"/>
  <c r="H146" i="25"/>
  <c r="G54" i="25"/>
  <c r="H54" i="25"/>
  <c r="G208" i="25"/>
  <c r="H208" i="25"/>
  <c r="H184" i="25"/>
  <c r="G184" i="25"/>
  <c r="G131" i="25"/>
  <c r="H131" i="25"/>
  <c r="G27" i="25"/>
  <c r="H27" i="25"/>
  <c r="G13" i="25"/>
  <c r="H13" i="25"/>
  <c r="H98" i="25"/>
  <c r="G98" i="25"/>
  <c r="H148" i="25"/>
  <c r="G148" i="25"/>
  <c r="G63" i="25"/>
  <c r="H63" i="25"/>
  <c r="G40" i="25"/>
  <c r="H40" i="25"/>
  <c r="G102" i="25"/>
  <c r="H102" i="25"/>
  <c r="H46" i="25"/>
  <c r="G46" i="25"/>
  <c r="G185" i="25"/>
  <c r="H185" i="25"/>
  <c r="G141" i="25"/>
  <c r="H141" i="25"/>
  <c r="H197" i="25"/>
  <c r="G197" i="25"/>
  <c r="H93" i="25"/>
  <c r="G93" i="25"/>
  <c r="G154" i="25"/>
  <c r="H154" i="25"/>
  <c r="H73" i="25"/>
  <c r="G73" i="25"/>
  <c r="G211" i="25"/>
  <c r="H211" i="25"/>
  <c r="H57" i="25"/>
  <c r="G57" i="25"/>
  <c r="G123" i="25"/>
  <c r="H123" i="25"/>
  <c r="G119" i="25"/>
  <c r="H119" i="25"/>
  <c r="H50" i="25"/>
  <c r="G50" i="25"/>
  <c r="G165" i="25"/>
  <c r="H165" i="25"/>
  <c r="H202" i="25"/>
  <c r="G202" i="25"/>
  <c r="G118" i="25"/>
  <c r="H118" i="25"/>
  <c r="H79" i="25"/>
  <c r="G79" i="25"/>
  <c r="H19" i="25"/>
  <c r="G19" i="25"/>
  <c r="H210" i="25"/>
  <c r="G210" i="25"/>
  <c r="G80" i="25"/>
  <c r="H80" i="25"/>
  <c r="H18" i="25"/>
  <c r="G18" i="25"/>
  <c r="H216" i="25"/>
  <c r="G216" i="25"/>
  <c r="H99" i="25"/>
  <c r="G99" i="25"/>
  <c r="G129" i="25"/>
  <c r="H129" i="25"/>
  <c r="H116" i="25"/>
  <c r="G116" i="25"/>
  <c r="G183" i="25"/>
  <c r="H183" i="25"/>
  <c r="G20" i="25"/>
  <c r="H20" i="25"/>
  <c r="G169" i="25"/>
  <c r="H169" i="25"/>
  <c r="G188" i="25"/>
  <c r="H188" i="25"/>
  <c r="G32" i="25"/>
  <c r="H32" i="25"/>
  <c r="H150" i="25"/>
  <c r="G150" i="25"/>
  <c r="H72" i="25"/>
  <c r="G72" i="25"/>
  <c r="G78" i="25"/>
  <c r="H78" i="25"/>
  <c r="H5" i="25" l="1"/>
  <c r="G5" i="25"/>
</calcChain>
</file>

<file path=xl/sharedStrings.xml><?xml version="1.0" encoding="utf-8"?>
<sst xmlns="http://schemas.openxmlformats.org/spreadsheetml/2006/main" count="2855" uniqueCount="702">
  <si>
    <t>Municipio</t>
  </si>
  <si>
    <t>Información Coneval 2010</t>
  </si>
  <si>
    <t>Desarrollo de la Fórmula</t>
  </si>
  <si>
    <t>Personas en Pobreza Extrema 2010</t>
  </si>
  <si>
    <t>(Personas)</t>
  </si>
  <si>
    <t>(Carencias)</t>
  </si>
  <si>
    <t>Total</t>
  </si>
  <si>
    <t>Poner aquí el resultado de sumar todos los valores de esta columna. Si el cálculo está bien hecho la suma debería ser igual a uno</t>
  </si>
  <si>
    <t>ACAJETE</t>
  </si>
  <si>
    <t>ACATLÁN</t>
  </si>
  <si>
    <t>ACAYUCAN</t>
  </si>
  <si>
    <t>ACTOPAN</t>
  </si>
  <si>
    <t>ACULA</t>
  </si>
  <si>
    <t>ACULTZINGO</t>
  </si>
  <si>
    <t>CAMARÓN DE TEJEDA</t>
  </si>
  <si>
    <t>ALPATLÁHUAC</t>
  </si>
  <si>
    <t>ALTO LUCERO DE GUTIÉRREZ BARRIOS</t>
  </si>
  <si>
    <t>ALTOTONGA</t>
  </si>
  <si>
    <t>ALVARADO</t>
  </si>
  <si>
    <t>AMATITLÁN</t>
  </si>
  <si>
    <t>NARANJOS AMATLÁN</t>
  </si>
  <si>
    <t>AMATLÁN DE LOS REYES</t>
  </si>
  <si>
    <t>ANGEL R. CABADA</t>
  </si>
  <si>
    <t>LA ANTIGUA</t>
  </si>
  <si>
    <t>APAZAPAN</t>
  </si>
  <si>
    <t>AQUILA</t>
  </si>
  <si>
    <t>ASTACINGA</t>
  </si>
  <si>
    <t>ATLAHUILCO</t>
  </si>
  <si>
    <t>ATOYAC</t>
  </si>
  <si>
    <t>ATZACAN</t>
  </si>
  <si>
    <t>ATZALAN</t>
  </si>
  <si>
    <t>TLALTETELA</t>
  </si>
  <si>
    <t>AYAHUALULCO</t>
  </si>
  <si>
    <t>BANDERILLA</t>
  </si>
  <si>
    <t>BENITO JUÁREZ</t>
  </si>
  <si>
    <t>BOCA DEL RÍO</t>
  </si>
  <si>
    <t>CALCAHUALCO</t>
  </si>
  <si>
    <t>CAMERINO Z. MENDOZA</t>
  </si>
  <si>
    <t>CARRILLO PUERTO</t>
  </si>
  <si>
    <t>CATEMACO</t>
  </si>
  <si>
    <t>CAZONES DE HERRERA</t>
  </si>
  <si>
    <t>CERRO AZUL</t>
  </si>
  <si>
    <t>CITLALTÉPETL</t>
  </si>
  <si>
    <t>COACOATZINTLA</t>
  </si>
  <si>
    <t>COAHUITLÁN</t>
  </si>
  <si>
    <t>COATEPEC</t>
  </si>
  <si>
    <t>COATZACOALCOS</t>
  </si>
  <si>
    <t>COATZINTLA</t>
  </si>
  <si>
    <t>COETZALA</t>
  </si>
  <si>
    <t>COLIPA</t>
  </si>
  <si>
    <t>COMAPA</t>
  </si>
  <si>
    <t>CÓRDOBA</t>
  </si>
  <si>
    <t>COSAMALOAPAN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</si>
  <si>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</si>
  <si>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</si>
  <si>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</si>
  <si>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</si>
  <si>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</si>
  <si>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</si>
  <si>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</si>
  <si>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</si>
  <si>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</si>
  <si>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</si>
  <si>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</si>
  <si>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</si>
  <si>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</si>
  <si>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</si>
  <si>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</si>
  <si>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LAS CHOAPAS</t>
  </si>
  <si>
    <t>CHOCAMÁN</t>
  </si>
  <si>
    <t>CHONTLA</t>
  </si>
  <si>
    <t>CHUMATLÁN</t>
  </si>
  <si>
    <t>EMILIANO ZAPATA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</si>
  <si>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</si>
  <si>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</si>
  <si>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</si>
  <si>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</si>
  <si>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</si>
  <si>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</si>
  <si>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</si>
  <si>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</si>
  <si>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</si>
  <si>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</si>
  <si>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</si>
  <si>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</si>
  <si>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</si>
  <si>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</si>
  <si>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DEL CAFÉ</t>
  </si>
  <si>
    <t>IXHUATLANCILLO</t>
  </si>
  <si>
    <t>IXHUATLÁN DEL SURESTE</t>
  </si>
  <si>
    <t>IXHUATLÁN DE MADERO</t>
  </si>
  <si>
    <t>IXMATLAHUACAN</t>
  </si>
  <si>
    <t>IXTACZOQUITLÁN</t>
  </si>
  <si>
    <t>JALACINGO</t>
  </si>
  <si>
    <t>XALAPA</t>
  </si>
  <si>
    <t>JALCOMULCO</t>
  </si>
  <si>
    <t>JÁLTIPAN</t>
  </si>
  <si>
    <t>JAMAPA</t>
  </si>
  <si>
    <t>JESÚS CARRANZA</t>
  </si>
  <si>
    <t>XICO</t>
  </si>
  <si>
    <t>JILOTEPEC</t>
  </si>
  <si>
    <t>JUAN RODRÍGUEZ CLARA</t>
  </si>
  <si>
    <t>JUCHIQUE DE FERRER</t>
  </si>
  <si>
    <t>LANDERO Y COSS</t>
  </si>
  <si>
    <t>LERDO DE TEJADA</t>
  </si>
  <si>
    <t>MAGDALENA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</si>
  <si>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</si>
  <si>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</si>
  <si>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</si>
  <si>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</si>
  <si>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</si>
  <si>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</si>
  <si>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</si>
  <si>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</si>
  <si>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LAS MINAS</t>
  </si>
  <si>
    <t>MINATITLÁN</t>
  </si>
  <si>
    <t>MISANTLA</t>
  </si>
  <si>
    <t>MIXTLA DE ALTAMIRANO</t>
  </si>
  <si>
    <t>MOLOACÁN</t>
  </si>
  <si>
    <t>NAOLINCO</t>
  </si>
  <si>
    <t>NARANJAL</t>
  </si>
  <si>
    <t>NAUTLA</t>
  </si>
  <si>
    <t>NOGALES</t>
  </si>
  <si>
    <t>OLUTA</t>
  </si>
  <si>
    <t>OMEALCA</t>
  </si>
  <si>
    <t>ORIZABA</t>
  </si>
  <si>
    <t>OTATITLÁN</t>
  </si>
  <si>
    <t>OTEAPAN</t>
  </si>
  <si>
    <t>OZULUAMA</t>
  </si>
  <si>
    <t>PAJAPAN</t>
  </si>
  <si>
    <t>PÁNUCO</t>
  </si>
  <si>
    <t>PAPANTLA</t>
  </si>
  <si>
    <t>PASO DEL MACHO</t>
  </si>
  <si>
    <t>PASO DE OVEJAS</t>
  </si>
  <si>
    <t>LA PERLA</t>
  </si>
  <si>
    <t>PEROTE</t>
  </si>
  <si>
    <t>PLATÓN SÁNCHEZ</t>
  </si>
  <si>
    <t>PLAYA VICENTE</t>
  </si>
  <si>
    <t>POZA RICA DE HIDALGO</t>
  </si>
  <si>
    <t>LAS VIGAS DE RAMÍREZ</t>
  </si>
  <si>
    <t>PUEBLO VIEJO</t>
  </si>
  <si>
    <t>PUENTE NACIONAL</t>
  </si>
  <si>
    <t>RAFAEL DELGADO</t>
  </si>
  <si>
    <t>RAFAEL LUCIO</t>
  </si>
  <si>
    <t>LOS REYES</t>
  </si>
  <si>
    <t>RÍO BLANCO</t>
  </si>
  <si>
    <t>SALTABARRANCA</t>
  </si>
  <si>
    <t>SAN ANDRÉS TENEJAPAN</t>
  </si>
  <si>
    <t>SAN ANDRÉS TUXTLA</t>
  </si>
  <si>
    <t>SAN JUAN EVANGELISTA</t>
  </si>
  <si>
    <t>SANTIAGO TUXTLA</t>
  </si>
  <si>
    <t>SAYULA DE ALEMÁN</t>
  </si>
  <si>
    <t>SOCONUSCO</t>
  </si>
  <si>
    <t>SOCHIAPA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</si>
  <si>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</si>
  <si>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</si>
  <si>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</si>
  <si>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</si>
  <si>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</si>
  <si>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</si>
  <si>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</si>
  <si>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</si>
  <si>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</si>
  <si>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TATATILA</t>
  </si>
  <si>
    <t>CASTILLO DE TEAYO</t>
  </si>
  <si>
    <t>TECOLUTLA</t>
  </si>
  <si>
    <t>TEHUIPANGO</t>
  </si>
  <si>
    <t>ÁLAMO TEMAPACHE</t>
  </si>
  <si>
    <t>TEMPOAL</t>
  </si>
  <si>
    <t>TENAMPA</t>
  </si>
  <si>
    <t>TENOCHTITLÁN</t>
  </si>
  <si>
    <t>TEOCELO</t>
  </si>
  <si>
    <t>TEPATLAXCO</t>
  </si>
  <si>
    <t>TEPETLÁN</t>
  </si>
  <si>
    <t>TEPETZINTLA</t>
  </si>
  <si>
    <t>TEQUILA</t>
  </si>
  <si>
    <t>JOSÉ AZUETA</t>
  </si>
  <si>
    <t>TEXCATEPEC</t>
  </si>
  <si>
    <t>TEXHUACÁN</t>
  </si>
  <si>
    <t>TEXISTEPEC</t>
  </si>
  <si>
    <t>TEZONAPA</t>
  </si>
  <si>
    <t>TIERRA BLANCA</t>
  </si>
  <si>
    <t>TIHUATLÁN</t>
  </si>
  <si>
    <t>TLACOJALPAN</t>
  </si>
  <si>
    <t>TLACOLULAN</t>
  </si>
  <si>
    <t>TLACOTALPAN</t>
  </si>
  <si>
    <t>TLACOTEPEC DE MEJÍA</t>
  </si>
  <si>
    <t>TLACHICHILCO</t>
  </si>
  <si>
    <t>TLALIXCOYAN</t>
  </si>
  <si>
    <t>TLALNELHUAYOCAN</t>
  </si>
  <si>
    <t>TLAPACOYAN</t>
  </si>
  <si>
    <t>TLAQUILPA</t>
  </si>
  <si>
    <t>TLILAPAN</t>
  </si>
  <si>
    <t>TOMATLÁN</t>
  </si>
  <si>
    <t>TONAYÁN</t>
  </si>
  <si>
    <t>TOTUTLA</t>
  </si>
  <si>
    <t>TUXPAN</t>
  </si>
  <si>
    <t>TUXTILLA</t>
  </si>
  <si>
    <t>URSULO GALVÁN</t>
  </si>
  <si>
    <t>VEGA DE ALATORRE</t>
  </si>
  <si>
    <t>VERACRUZ</t>
  </si>
  <si>
    <t>VILLA ALDAMA</t>
  </si>
  <si>
    <t>XOXOCOTLA</t>
  </si>
  <si>
    <t>YANGA</t>
  </si>
  <si>
    <t>YECUATLA</t>
  </si>
  <si>
    <t>ZACUALPAN</t>
  </si>
  <si>
    <t>ZARAGOZA</t>
  </si>
  <si>
    <t>ZENTLA</t>
  </si>
  <si>
    <t>ZONGOLICA</t>
  </si>
  <si>
    <t>ZONTECOMATLÁN</t>
  </si>
  <si>
    <t>ZOZOCOLCO DE HIDALGO</t>
  </si>
  <si>
    <t>AGUA DULCE</t>
  </si>
  <si>
    <t>EL HIGO</t>
  </si>
  <si>
    <t>NANCHITAL DE LÁZARO CÁRDENAS DEL RÍO</t>
  </si>
  <si>
    <t>TRES VALLES</t>
  </si>
  <si>
    <t>CARLOS A. CARRILLO</t>
  </si>
  <si>
    <t>TATAHUICAPAN DE JUÁREZ</t>
  </si>
  <si>
    <t>UXPANAPA</t>
  </si>
  <si>
    <t>SAN RAFAEL</t>
  </si>
  <si>
    <t>SANTIAGO SOCHIAPAN</t>
  </si>
  <si>
    <t>Incremento</t>
  </si>
  <si>
    <t>FISM 2013 del Estado de Veracruz de Ignacio de la Llave</t>
  </si>
  <si>
    <t>Poner aquí el resultado de sumar todos los valores de esta columna. Si el cálculo está bien hecho la suma debería ser igual el valor obtenido en la columna (8)</t>
  </si>
  <si>
    <t>Asignación 2013</t>
  </si>
  <si>
    <t>Poner aquí el resultado de sumar todos los valores de esta columna. Si el cálculo está bien hecho la suma debería ser igual el valor obtenido en la columna (7)</t>
  </si>
  <si>
    <t>PPEi,T</t>
  </si>
  <si>
    <t>CPPEi,T</t>
  </si>
  <si>
    <r>
      <t>PPE</t>
    </r>
    <r>
      <rPr>
        <b/>
        <vertAlign val="subscript"/>
        <sz val="10"/>
        <rFont val="Calibri"/>
        <family val="2"/>
      </rPr>
      <t>i,T</t>
    </r>
    <r>
      <rPr>
        <b/>
        <sz val="10"/>
        <rFont val="Calibri"/>
        <family val="2"/>
      </rPr>
      <t>/</t>
    </r>
    <r>
      <rPr>
        <b/>
        <sz val="10"/>
        <rFont val="Symbol"/>
        <family val="1"/>
        <charset val="2"/>
      </rPr>
      <t>S</t>
    </r>
    <r>
      <rPr>
        <b/>
        <sz val="10"/>
        <rFont val="Calibri"/>
        <family val="2"/>
      </rPr>
      <t>PPE</t>
    </r>
    <r>
      <rPr>
        <b/>
        <vertAlign val="subscript"/>
        <sz val="10"/>
        <rFont val="Calibri"/>
        <family val="2"/>
      </rPr>
      <t>i,T</t>
    </r>
  </si>
  <si>
    <r>
      <t>X</t>
    </r>
    <r>
      <rPr>
        <b/>
        <vertAlign val="subscript"/>
        <sz val="10"/>
        <rFont val="Calibri"/>
        <family val="2"/>
      </rPr>
      <t>i,t</t>
    </r>
    <r>
      <rPr>
        <b/>
        <sz val="10"/>
        <rFont val="Calibri"/>
        <family val="2"/>
      </rPr>
      <t>=
CPPE</t>
    </r>
    <r>
      <rPr>
        <b/>
        <vertAlign val="subscript"/>
        <sz val="10"/>
        <rFont val="Calibri"/>
        <family val="2"/>
      </rPr>
      <t>i,T</t>
    </r>
    <r>
      <rPr>
        <b/>
        <sz val="10"/>
        <rFont val="Calibri"/>
        <family val="2"/>
      </rPr>
      <t>*(PPE</t>
    </r>
    <r>
      <rPr>
        <b/>
        <vertAlign val="subscript"/>
        <sz val="10"/>
        <rFont val="Calibri"/>
        <family val="2"/>
      </rPr>
      <t>i,T</t>
    </r>
    <r>
      <rPr>
        <b/>
        <sz val="10"/>
        <rFont val="Calibri"/>
        <family val="2"/>
      </rPr>
      <t>/</t>
    </r>
    <r>
      <rPr>
        <b/>
        <sz val="10"/>
        <rFont val="Symbol"/>
        <family val="1"/>
        <charset val="2"/>
      </rPr>
      <t>S</t>
    </r>
    <r>
      <rPr>
        <b/>
        <sz val="10"/>
        <rFont val="Calibri"/>
        <family val="2"/>
      </rPr>
      <t>PPE</t>
    </r>
    <r>
      <rPr>
        <b/>
        <vertAlign val="subscript"/>
        <sz val="10"/>
        <rFont val="Calibri"/>
        <family val="2"/>
      </rPr>
      <t>i</t>
    </r>
    <r>
      <rPr>
        <b/>
        <sz val="10"/>
        <rFont val="Calibri"/>
        <family val="2"/>
      </rPr>
      <t xml:space="preserve">,T)
</t>
    </r>
  </si>
  <si>
    <r>
      <t xml:space="preserve">
Z</t>
    </r>
    <r>
      <rPr>
        <b/>
        <vertAlign val="subscript"/>
        <sz val="10"/>
        <rFont val="Calibri"/>
        <family val="2"/>
      </rPr>
      <t>i,t</t>
    </r>
    <r>
      <rPr>
        <b/>
        <sz val="10"/>
        <rFont val="Calibri"/>
        <family val="2"/>
      </rPr>
      <t>=
X</t>
    </r>
    <r>
      <rPr>
        <b/>
        <vertAlign val="subscript"/>
        <sz val="10"/>
        <rFont val="Calibri"/>
        <family val="2"/>
      </rPr>
      <t>i,t</t>
    </r>
    <r>
      <rPr>
        <b/>
        <sz val="10"/>
        <rFont val="Calibri"/>
        <family val="2"/>
      </rPr>
      <t>/</t>
    </r>
    <r>
      <rPr>
        <b/>
        <sz val="10"/>
        <rFont val="Symbol"/>
        <family val="1"/>
        <charset val="2"/>
      </rPr>
      <t>S</t>
    </r>
    <r>
      <rPr>
        <b/>
        <sz val="10"/>
        <rFont val="Calibri"/>
        <family val="2"/>
      </rPr>
      <t>X</t>
    </r>
    <r>
      <rPr>
        <b/>
        <vertAlign val="subscript"/>
        <sz val="10"/>
        <rFont val="Calibri"/>
        <family val="2"/>
      </rPr>
      <t xml:space="preserve">i,t
</t>
    </r>
  </si>
  <si>
    <r>
      <t>ΔF</t>
    </r>
    <r>
      <rPr>
        <b/>
        <vertAlign val="subscript"/>
        <sz val="12"/>
        <rFont val="Times New Roman"/>
        <family val="1"/>
      </rPr>
      <t>2013</t>
    </r>
    <r>
      <rPr>
        <b/>
        <sz val="12"/>
        <rFont val="Times New Roman"/>
        <family val="1"/>
      </rPr>
      <t>,</t>
    </r>
    <r>
      <rPr>
        <b/>
        <vertAlign val="subscript"/>
        <sz val="12"/>
        <rFont val="Times New Roman"/>
        <family val="1"/>
      </rPr>
      <t>t</t>
    </r>
  </si>
  <si>
    <r>
      <t>Z</t>
    </r>
    <r>
      <rPr>
        <b/>
        <vertAlign val="subscript"/>
        <sz val="12"/>
        <rFont val="Times New Roman"/>
        <family val="1"/>
      </rPr>
      <t>it</t>
    </r>
  </si>
  <si>
    <r>
      <rPr>
        <b/>
        <sz val="10"/>
        <color rgb="FFC00000"/>
        <rFont val="Arial"/>
        <family val="2"/>
      </rPr>
      <t>PASO 1</t>
    </r>
    <r>
      <rPr>
        <b/>
        <sz val="10"/>
        <rFont val="Arial"/>
        <family val="2"/>
      </rPr>
      <t>: Calcular el componente Z</t>
    </r>
    <r>
      <rPr>
        <b/>
        <vertAlign val="subscript"/>
        <sz val="10"/>
        <rFont val="Arial"/>
        <family val="2"/>
      </rPr>
      <t>it</t>
    </r>
    <r>
      <rPr>
        <b/>
        <sz val="10"/>
        <rFont val="Arial"/>
        <family val="2"/>
      </rPr>
      <t xml:space="preserve"> (Pobreza)</t>
    </r>
  </si>
  <si>
    <r>
      <rPr>
        <b/>
        <sz val="10"/>
        <color rgb="FFC00000"/>
        <rFont val="Arial"/>
        <family val="2"/>
      </rPr>
      <t>PASO 2</t>
    </r>
    <r>
      <rPr>
        <b/>
        <sz val="10"/>
        <rFont val="Arial"/>
        <family val="2"/>
      </rPr>
      <t>: Calcular el componente ΔF</t>
    </r>
    <r>
      <rPr>
        <b/>
        <vertAlign val="subscript"/>
        <sz val="10"/>
        <rFont val="Arial"/>
        <family val="2"/>
      </rPr>
      <t>2013,t</t>
    </r>
  </si>
  <si>
    <r>
      <rPr>
        <b/>
        <sz val="10"/>
        <color rgb="FFC00000"/>
        <rFont val="Arial"/>
        <family val="2"/>
      </rPr>
      <t>PASO 3</t>
    </r>
    <r>
      <rPr>
        <b/>
        <sz val="10"/>
        <rFont val="Arial"/>
        <family val="2"/>
      </rPr>
      <t>: Calcular la asignación por Z</t>
    </r>
    <r>
      <rPr>
        <b/>
        <vertAlign val="subscript"/>
        <sz val="10"/>
        <rFont val="Arial"/>
        <family val="2"/>
      </rPr>
      <t>it</t>
    </r>
    <r>
      <rPr>
        <b/>
        <sz val="10"/>
        <rFont val="Arial"/>
        <family val="2"/>
      </rPr>
      <t xml:space="preserve"> (Pobreza)</t>
    </r>
  </si>
  <si>
    <t>Asignación  
2013</t>
  </si>
  <si>
    <t>Clave del Municipio</t>
  </si>
  <si>
    <t>001</t>
  </si>
  <si>
    <t>Acajete</t>
  </si>
  <si>
    <t>002</t>
  </si>
  <si>
    <t>Acatlán</t>
  </si>
  <si>
    <t>003</t>
  </si>
  <si>
    <t>Acayucan</t>
  </si>
  <si>
    <t>004</t>
  </si>
  <si>
    <t>Actopan</t>
  </si>
  <si>
    <t>005</t>
  </si>
  <si>
    <t>Acula</t>
  </si>
  <si>
    <t>006</t>
  </si>
  <si>
    <t>Acultzingo</t>
  </si>
  <si>
    <t>007</t>
  </si>
  <si>
    <t>Camarón de Tejeda</t>
  </si>
  <si>
    <t>008</t>
  </si>
  <si>
    <t>Alpatláhuac</t>
  </si>
  <si>
    <t>009</t>
  </si>
  <si>
    <t>Alto Lucero de Gutiérrez Barrios</t>
  </si>
  <si>
    <t>010</t>
  </si>
  <si>
    <t>Altotonga</t>
  </si>
  <si>
    <t>011</t>
  </si>
  <si>
    <t>Alvarado</t>
  </si>
  <si>
    <t>012</t>
  </si>
  <si>
    <t>Amatitlán</t>
  </si>
  <si>
    <t>013</t>
  </si>
  <si>
    <t>Naranjos Amatlán</t>
  </si>
  <si>
    <t>014</t>
  </si>
  <si>
    <t>Amatlán de los Reyes</t>
  </si>
  <si>
    <t>015</t>
  </si>
  <si>
    <t>Angel R. Cabada</t>
  </si>
  <si>
    <t>016</t>
  </si>
  <si>
    <t>La Antigua</t>
  </si>
  <si>
    <t>017</t>
  </si>
  <si>
    <t>Apazapan</t>
  </si>
  <si>
    <t>018</t>
  </si>
  <si>
    <t>Aquila</t>
  </si>
  <si>
    <t>019</t>
  </si>
  <si>
    <t>Astacinga</t>
  </si>
  <si>
    <t>020</t>
  </si>
  <si>
    <t>Atlahuilco</t>
  </si>
  <si>
    <t>021</t>
  </si>
  <si>
    <t>Atoyac</t>
  </si>
  <si>
    <t>022</t>
  </si>
  <si>
    <t>Atzacan</t>
  </si>
  <si>
    <t>023</t>
  </si>
  <si>
    <t>Atzalan</t>
  </si>
  <si>
    <t>024</t>
  </si>
  <si>
    <t>Tlaltetela</t>
  </si>
  <si>
    <t>025</t>
  </si>
  <si>
    <t>Ayahualulco</t>
  </si>
  <si>
    <t>026</t>
  </si>
  <si>
    <t>Banderilla</t>
  </si>
  <si>
    <t>027</t>
  </si>
  <si>
    <t>Benito Juárez</t>
  </si>
  <si>
    <t>028</t>
  </si>
  <si>
    <t>Boca del Río</t>
  </si>
  <si>
    <t>029</t>
  </si>
  <si>
    <t>Calcahualco</t>
  </si>
  <si>
    <t>030</t>
  </si>
  <si>
    <t>Camerino Z. Mendoza</t>
  </si>
  <si>
    <t>031</t>
  </si>
  <si>
    <t>Carrillo Puerto</t>
  </si>
  <si>
    <t>032</t>
  </si>
  <si>
    <t>Catemaco</t>
  </si>
  <si>
    <t>033</t>
  </si>
  <si>
    <t>Cazones de Herrera</t>
  </si>
  <si>
    <t>034</t>
  </si>
  <si>
    <t>Cerro Azul</t>
  </si>
  <si>
    <t>035</t>
  </si>
  <si>
    <t>Citlaltépetl</t>
  </si>
  <si>
    <t>036</t>
  </si>
  <si>
    <t>Coacoatzintla</t>
  </si>
  <si>
    <t>037</t>
  </si>
  <si>
    <t>Coahuitlán</t>
  </si>
  <si>
    <t>038</t>
  </si>
  <si>
    <t>Coatepec</t>
  </si>
  <si>
    <t>039</t>
  </si>
  <si>
    <t>Coatzacoalcos</t>
  </si>
  <si>
    <t>040</t>
  </si>
  <si>
    <t>Coatzintla</t>
  </si>
  <si>
    <t>041</t>
  </si>
  <si>
    <t>Coetzala</t>
  </si>
  <si>
    <t>042</t>
  </si>
  <si>
    <t>Colipa</t>
  </si>
  <si>
    <t>043</t>
  </si>
  <si>
    <t>Comapa</t>
  </si>
  <si>
    <t>044</t>
  </si>
  <si>
    <t>Córdoba</t>
  </si>
  <si>
    <t>045</t>
  </si>
  <si>
    <t>Cosamaloapan de Carpio</t>
  </si>
  <si>
    <t>046</t>
  </si>
  <si>
    <t>Cosautlán de Carvajal</t>
  </si>
  <si>
    <t>047</t>
  </si>
  <si>
    <t>Coscomatepec</t>
  </si>
  <si>
    <t>048</t>
  </si>
  <si>
    <t>Cosoleacaque</t>
  </si>
  <si>
    <t>049</t>
  </si>
  <si>
    <t>Cotaxtla</t>
  </si>
  <si>
    <t>050</t>
  </si>
  <si>
    <t>Coxquihui</t>
  </si>
  <si>
    <t>051</t>
  </si>
  <si>
    <t>Coyutla</t>
  </si>
  <si>
    <t>052</t>
  </si>
  <si>
    <t>Cuichapa</t>
  </si>
  <si>
    <t>053</t>
  </si>
  <si>
    <t>Cuitláhuac</t>
  </si>
  <si>
    <t>054</t>
  </si>
  <si>
    <t>Chacaltianguis</t>
  </si>
  <si>
    <t>055</t>
  </si>
  <si>
    <t>Chalma</t>
  </si>
  <si>
    <t>056</t>
  </si>
  <si>
    <t>Chiconamel</t>
  </si>
  <si>
    <t>057</t>
  </si>
  <si>
    <t>Chiconquiaco</t>
  </si>
  <si>
    <t>058</t>
  </si>
  <si>
    <t>Chicontepec</t>
  </si>
  <si>
    <t>059</t>
  </si>
  <si>
    <t>Chinameca</t>
  </si>
  <si>
    <t>060</t>
  </si>
  <si>
    <t>Chinampa de Gorostiza</t>
  </si>
  <si>
    <t>061</t>
  </si>
  <si>
    <t>Las Choapas</t>
  </si>
  <si>
    <t>062</t>
  </si>
  <si>
    <t>Chocamán</t>
  </si>
  <si>
    <t>063</t>
  </si>
  <si>
    <t>Chontla</t>
  </si>
  <si>
    <t>064</t>
  </si>
  <si>
    <t>Chumatlán</t>
  </si>
  <si>
    <t>065</t>
  </si>
  <si>
    <t>Emiliano Zapata</t>
  </si>
  <si>
    <t>066</t>
  </si>
  <si>
    <t>Espinal</t>
  </si>
  <si>
    <t>067</t>
  </si>
  <si>
    <t>Filomeno Mata</t>
  </si>
  <si>
    <t>068</t>
  </si>
  <si>
    <t>Fortín</t>
  </si>
  <si>
    <t>069</t>
  </si>
  <si>
    <t>Gutiérrez Zamora</t>
  </si>
  <si>
    <t>070</t>
  </si>
  <si>
    <t>Hidalgotitlán</t>
  </si>
  <si>
    <t>071</t>
  </si>
  <si>
    <t>Huatusco</t>
  </si>
  <si>
    <t>072</t>
  </si>
  <si>
    <t>Huayacocotla</t>
  </si>
  <si>
    <t>073</t>
  </si>
  <si>
    <t>Hueyapan de Ocampo</t>
  </si>
  <si>
    <t>074</t>
  </si>
  <si>
    <t>Huiloapan de Cuauhtémoc</t>
  </si>
  <si>
    <t>075</t>
  </si>
  <si>
    <t>Ignacio de la Llave</t>
  </si>
  <si>
    <t>076</t>
  </si>
  <si>
    <t>Ilamatlán</t>
  </si>
  <si>
    <t>077</t>
  </si>
  <si>
    <t>Isla</t>
  </si>
  <si>
    <t>078</t>
  </si>
  <si>
    <t>Ixcatepec</t>
  </si>
  <si>
    <t>079</t>
  </si>
  <si>
    <t>Ixhuacán de los Reyes</t>
  </si>
  <si>
    <t>080</t>
  </si>
  <si>
    <t>Ixhuatlán del Café</t>
  </si>
  <si>
    <t>081</t>
  </si>
  <si>
    <t>Ixhuatlancillo</t>
  </si>
  <si>
    <t>082</t>
  </si>
  <si>
    <t>Ixhuatlán del Sureste</t>
  </si>
  <si>
    <t>083</t>
  </si>
  <si>
    <t>Ixhuatlán de Madero</t>
  </si>
  <si>
    <t>084</t>
  </si>
  <si>
    <t>Ixmatlahuacan</t>
  </si>
  <si>
    <t>085</t>
  </si>
  <si>
    <t>Ixtaczoquitlán</t>
  </si>
  <si>
    <t>086</t>
  </si>
  <si>
    <t>Jalacingo</t>
  </si>
  <si>
    <t>087</t>
  </si>
  <si>
    <t>Xalapa</t>
  </si>
  <si>
    <t>088</t>
  </si>
  <si>
    <t>Jalcomulco</t>
  </si>
  <si>
    <t>089</t>
  </si>
  <si>
    <t>Jáltipan</t>
  </si>
  <si>
    <t>090</t>
  </si>
  <si>
    <t>Jamapa</t>
  </si>
  <si>
    <t>091</t>
  </si>
  <si>
    <t>Jesús Carranza</t>
  </si>
  <si>
    <t>092</t>
  </si>
  <si>
    <t>Xico</t>
  </si>
  <si>
    <t>093</t>
  </si>
  <si>
    <t>Jilotepec</t>
  </si>
  <si>
    <t>094</t>
  </si>
  <si>
    <t>Juan Rodríguez Clara</t>
  </si>
  <si>
    <t>095</t>
  </si>
  <si>
    <t>Juchique de Ferrer</t>
  </si>
  <si>
    <t>096</t>
  </si>
  <si>
    <t>Landero y Coss</t>
  </si>
  <si>
    <t>097</t>
  </si>
  <si>
    <t>Lerdo de Tejada</t>
  </si>
  <si>
    <t>098</t>
  </si>
  <si>
    <t>Magdalena</t>
  </si>
  <si>
    <t>099</t>
  </si>
  <si>
    <t>Maltrata</t>
  </si>
  <si>
    <t>100</t>
  </si>
  <si>
    <t>Manlio Fabio Altamirano</t>
  </si>
  <si>
    <t>101</t>
  </si>
  <si>
    <t>Mariano Escobedo</t>
  </si>
  <si>
    <t>102</t>
  </si>
  <si>
    <t>Martínez de la Torre</t>
  </si>
  <si>
    <t>103</t>
  </si>
  <si>
    <t>Mecatlán</t>
  </si>
  <si>
    <t>104</t>
  </si>
  <si>
    <t>Mecayapan</t>
  </si>
  <si>
    <t>105</t>
  </si>
  <si>
    <t>Medellín</t>
  </si>
  <si>
    <t>106</t>
  </si>
  <si>
    <t>Miahuatlán</t>
  </si>
  <si>
    <t>107</t>
  </si>
  <si>
    <t>Las Minas</t>
  </si>
  <si>
    <t>108</t>
  </si>
  <si>
    <t>Minatitlán</t>
  </si>
  <si>
    <t>109</t>
  </si>
  <si>
    <t>Misantla</t>
  </si>
  <si>
    <t>110</t>
  </si>
  <si>
    <t>Mixtla de Altamirano</t>
  </si>
  <si>
    <t>111</t>
  </si>
  <si>
    <t>Moloacán</t>
  </si>
  <si>
    <t>112</t>
  </si>
  <si>
    <t>Naolinco</t>
  </si>
  <si>
    <t>113</t>
  </si>
  <si>
    <t>Naranjal</t>
  </si>
  <si>
    <t>114</t>
  </si>
  <si>
    <t>Nautla</t>
  </si>
  <si>
    <t>115</t>
  </si>
  <si>
    <t>Nogales</t>
  </si>
  <si>
    <t>116</t>
  </si>
  <si>
    <t>Oluta</t>
  </si>
  <si>
    <t>117</t>
  </si>
  <si>
    <t>Omealca</t>
  </si>
  <si>
    <t>118</t>
  </si>
  <si>
    <t>Orizaba</t>
  </si>
  <si>
    <t>119</t>
  </si>
  <si>
    <t>Otatitlán</t>
  </si>
  <si>
    <t>120</t>
  </si>
  <si>
    <t>Oteapan</t>
  </si>
  <si>
    <t>121</t>
  </si>
  <si>
    <t>Ozuluama de Mascareñas</t>
  </si>
  <si>
    <t>122</t>
  </si>
  <si>
    <t>Pajapan</t>
  </si>
  <si>
    <t>123</t>
  </si>
  <si>
    <t>Pánuco</t>
  </si>
  <si>
    <t>124</t>
  </si>
  <si>
    <t>Papantla</t>
  </si>
  <si>
    <t>125</t>
  </si>
  <si>
    <t>Paso del Macho</t>
  </si>
  <si>
    <t>126</t>
  </si>
  <si>
    <t>Paso de Ovejas</t>
  </si>
  <si>
    <t>127</t>
  </si>
  <si>
    <t>La Perla</t>
  </si>
  <si>
    <t>128</t>
  </si>
  <si>
    <t>Perote</t>
  </si>
  <si>
    <t>129</t>
  </si>
  <si>
    <t>Platón Sánchez</t>
  </si>
  <si>
    <t>130</t>
  </si>
  <si>
    <t>Playa Vicente</t>
  </si>
  <si>
    <t>131</t>
  </si>
  <si>
    <t>Poza Rica de Hidalgo</t>
  </si>
  <si>
    <t>132</t>
  </si>
  <si>
    <t>Las Vigas de Ramírez</t>
  </si>
  <si>
    <t>133</t>
  </si>
  <si>
    <t>Pueblo Viejo</t>
  </si>
  <si>
    <t>134</t>
  </si>
  <si>
    <t>Puente Nacional</t>
  </si>
  <si>
    <t>135</t>
  </si>
  <si>
    <t>Rafael Delgado</t>
  </si>
  <si>
    <t>136</t>
  </si>
  <si>
    <t>Rafael Lucio</t>
  </si>
  <si>
    <t>137</t>
  </si>
  <si>
    <t>Los Reyes</t>
  </si>
  <si>
    <t>138</t>
  </si>
  <si>
    <t>Río Blanco</t>
  </si>
  <si>
    <t>139</t>
  </si>
  <si>
    <t>Saltabarranca</t>
  </si>
  <si>
    <t>140</t>
  </si>
  <si>
    <t>San Andrés Tenejapan</t>
  </si>
  <si>
    <t>141</t>
  </si>
  <si>
    <t>San Andrés Tuxtla</t>
  </si>
  <si>
    <t>142</t>
  </si>
  <si>
    <t>San Juan Evangelista</t>
  </si>
  <si>
    <t>143</t>
  </si>
  <si>
    <t>Santiago Tuxtla</t>
  </si>
  <si>
    <t>144</t>
  </si>
  <si>
    <t>Sayula de Alemán</t>
  </si>
  <si>
    <t>145</t>
  </si>
  <si>
    <t>Soconusco</t>
  </si>
  <si>
    <t>146</t>
  </si>
  <si>
    <t>Sochiapa</t>
  </si>
  <si>
    <t>147</t>
  </si>
  <si>
    <t>Soledad Atzompa</t>
  </si>
  <si>
    <t>148</t>
  </si>
  <si>
    <t>Soledad de Doblado</t>
  </si>
  <si>
    <t>149</t>
  </si>
  <si>
    <t>Soteapan</t>
  </si>
  <si>
    <t>150</t>
  </si>
  <si>
    <t>Tamalín</t>
  </si>
  <si>
    <t>151</t>
  </si>
  <si>
    <t>Tamiahua</t>
  </si>
  <si>
    <t>152</t>
  </si>
  <si>
    <t>Tampico Alto</t>
  </si>
  <si>
    <t>153</t>
  </si>
  <si>
    <t>Tancoco</t>
  </si>
  <si>
    <t>154</t>
  </si>
  <si>
    <t>Tantima</t>
  </si>
  <si>
    <t>155</t>
  </si>
  <si>
    <t>Tantoyuca</t>
  </si>
  <si>
    <t>156</t>
  </si>
  <si>
    <t>Tatatila</t>
  </si>
  <si>
    <t>157</t>
  </si>
  <si>
    <t>Castillo de Teayo</t>
  </si>
  <si>
    <t>158</t>
  </si>
  <si>
    <t>Tecolutla</t>
  </si>
  <si>
    <t>159</t>
  </si>
  <si>
    <t>Tehuipango</t>
  </si>
  <si>
    <t>160</t>
  </si>
  <si>
    <t>Álamo Temapache</t>
  </si>
  <si>
    <t>161</t>
  </si>
  <si>
    <t>Tempoal</t>
  </si>
  <si>
    <t>162</t>
  </si>
  <si>
    <t>Tenampa</t>
  </si>
  <si>
    <t>163</t>
  </si>
  <si>
    <t>Tenochtitlán</t>
  </si>
  <si>
    <t>164</t>
  </si>
  <si>
    <t>Teocelo</t>
  </si>
  <si>
    <t>165</t>
  </si>
  <si>
    <t>Tepatlaxco</t>
  </si>
  <si>
    <t>166</t>
  </si>
  <si>
    <t>Tepetlán</t>
  </si>
  <si>
    <t>167</t>
  </si>
  <si>
    <t>Tepetzintla</t>
  </si>
  <si>
    <t>168</t>
  </si>
  <si>
    <t>Tequila</t>
  </si>
  <si>
    <t>169</t>
  </si>
  <si>
    <t>José Azueta</t>
  </si>
  <si>
    <t>170</t>
  </si>
  <si>
    <t>Texcatepec</t>
  </si>
  <si>
    <t>171</t>
  </si>
  <si>
    <t>Texhuacán</t>
  </si>
  <si>
    <t>172</t>
  </si>
  <si>
    <t>Texistepec</t>
  </si>
  <si>
    <t>173</t>
  </si>
  <si>
    <t>Tezonapa</t>
  </si>
  <si>
    <t>174</t>
  </si>
  <si>
    <t>Tierra Blanca</t>
  </si>
  <si>
    <t>175</t>
  </si>
  <si>
    <t>Tihuatlán</t>
  </si>
  <si>
    <t>176</t>
  </si>
  <si>
    <t>Tlacojalpan</t>
  </si>
  <si>
    <t>177</t>
  </si>
  <si>
    <t>Tlacolulan</t>
  </si>
  <si>
    <t>178</t>
  </si>
  <si>
    <t>Tlacotalpan</t>
  </si>
  <si>
    <t>179</t>
  </si>
  <si>
    <t>Tlacotepec de Mejía</t>
  </si>
  <si>
    <t>180</t>
  </si>
  <si>
    <t>Tlachichilco</t>
  </si>
  <si>
    <t>181</t>
  </si>
  <si>
    <t>Tlalixcoyan</t>
  </si>
  <si>
    <t>182</t>
  </si>
  <si>
    <t>Tlalnelhuayocan</t>
  </si>
  <si>
    <t>183</t>
  </si>
  <si>
    <t>Tlapacoyan</t>
  </si>
  <si>
    <t>184</t>
  </si>
  <si>
    <t>Tlaquilpa</t>
  </si>
  <si>
    <t>185</t>
  </si>
  <si>
    <t>Tlilapan</t>
  </si>
  <si>
    <t>186</t>
  </si>
  <si>
    <t>Tomatlán</t>
  </si>
  <si>
    <t>187</t>
  </si>
  <si>
    <t>Tonayán</t>
  </si>
  <si>
    <t>188</t>
  </si>
  <si>
    <t>Totutla</t>
  </si>
  <si>
    <t>189</t>
  </si>
  <si>
    <t>Tuxpan</t>
  </si>
  <si>
    <t>190</t>
  </si>
  <si>
    <t>Tuxtilla</t>
  </si>
  <si>
    <t>191</t>
  </si>
  <si>
    <t>Ursulo Galván</t>
  </si>
  <si>
    <t>192</t>
  </si>
  <si>
    <t>Vega de Alatorre</t>
  </si>
  <si>
    <t>193</t>
  </si>
  <si>
    <t>Veracruz</t>
  </si>
  <si>
    <t>194</t>
  </si>
  <si>
    <t>Villa Aldama</t>
  </si>
  <si>
    <t>195</t>
  </si>
  <si>
    <t>Xoxocotla</t>
  </si>
  <si>
    <t>196</t>
  </si>
  <si>
    <t>Yanga</t>
  </si>
  <si>
    <t>197</t>
  </si>
  <si>
    <t>Yecuatla</t>
  </si>
  <si>
    <t>198</t>
  </si>
  <si>
    <t>Zacualpan</t>
  </si>
  <si>
    <t>199</t>
  </si>
  <si>
    <t>Zaragoza</t>
  </si>
  <si>
    <t>200</t>
  </si>
  <si>
    <t>Zentla</t>
  </si>
  <si>
    <t>201</t>
  </si>
  <si>
    <t>Zongolica</t>
  </si>
  <si>
    <t>202</t>
  </si>
  <si>
    <t>Zontecomatlán de López y Fuentes</t>
  </si>
  <si>
    <t>203</t>
  </si>
  <si>
    <t>Zozocolco de Hidalgo</t>
  </si>
  <si>
    <t>204</t>
  </si>
  <si>
    <t>Agua Dulce</t>
  </si>
  <si>
    <t>205</t>
  </si>
  <si>
    <t>El Higo</t>
  </si>
  <si>
    <t>206</t>
  </si>
  <si>
    <t>Nanchital de Lázaro Cárdenas del Río</t>
  </si>
  <si>
    <t>207</t>
  </si>
  <si>
    <t>Tres Valles</t>
  </si>
  <si>
    <t>208</t>
  </si>
  <si>
    <t>Carlos A. Carrillo</t>
  </si>
  <si>
    <t>209</t>
  </si>
  <si>
    <t>Tatahuicapan de Juárez</t>
  </si>
  <si>
    <t>210</t>
  </si>
  <si>
    <t>Uxpanapa</t>
  </si>
  <si>
    <t>211</t>
  </si>
  <si>
    <t>San Rafael</t>
  </si>
  <si>
    <t>212</t>
  </si>
  <si>
    <t>Santiago Sochiapan</t>
  </si>
  <si>
    <t>CLAVE</t>
  </si>
  <si>
    <t>MUNICIPIOS</t>
  </si>
  <si>
    <t>MONTO</t>
  </si>
  <si>
    <t>TOTAL</t>
  </si>
  <si>
    <t>DISTRIBUCIÓN DEL FISMDF 2016 VERACRUZ</t>
  </si>
  <si>
    <t>DISTRIBUCIÓN</t>
  </si>
  <si>
    <t>VARIACIÓN</t>
  </si>
  <si>
    <t>No</t>
  </si>
  <si>
    <t>2016
-a-</t>
  </si>
  <si>
    <t>2017 PPEE
-b-</t>
  </si>
  <si>
    <t>2017
DEFINITIVA
-c-</t>
  </si>
  <si>
    <t>c-a</t>
  </si>
  <si>
    <t>c-b</t>
  </si>
  <si>
    <t>Información Coneval 2010-2015</t>
  </si>
  <si>
    <r>
      <t>PPE</t>
    </r>
    <r>
      <rPr>
        <b/>
        <vertAlign val="subscript"/>
        <sz val="10"/>
        <rFont val="Calibri"/>
        <family val="2"/>
      </rPr>
      <t>i,t-1</t>
    </r>
  </si>
  <si>
    <r>
      <t>PPE</t>
    </r>
    <r>
      <rPr>
        <b/>
        <vertAlign val="subscript"/>
        <sz val="10"/>
        <rFont val="Calibri"/>
        <family val="2"/>
      </rPr>
      <t>i,t</t>
    </r>
  </si>
  <si>
    <t>Personas en Pobreza Extrema 2015</t>
  </si>
  <si>
    <t xml:space="preserve">
</t>
  </si>
  <si>
    <t>Carencias Promedio de Personas en Pobreza Extrema 2015</t>
  </si>
  <si>
    <r>
      <rPr>
        <b/>
        <sz val="10"/>
        <color rgb="FFC00000"/>
        <rFont val="Arial"/>
        <family val="2"/>
      </rPr>
      <t>PASO 6</t>
    </r>
    <r>
      <rPr>
        <b/>
        <sz val="10"/>
        <rFont val="Arial"/>
        <family val="2"/>
      </rPr>
      <t>: Calcular la asignación por e</t>
    </r>
    <r>
      <rPr>
        <b/>
        <vertAlign val="subscript"/>
        <sz val="10"/>
        <rFont val="Arial"/>
        <family val="2"/>
      </rPr>
      <t>it</t>
    </r>
    <r>
      <rPr>
        <b/>
        <sz val="10"/>
        <rFont val="Arial"/>
        <family val="2"/>
      </rPr>
      <t xml:space="preserve"> (Eficiencia)</t>
    </r>
  </si>
  <si>
    <r>
      <t>e</t>
    </r>
    <r>
      <rPr>
        <b/>
        <vertAlign val="subscript"/>
        <sz val="12"/>
        <rFont val="Times New Roman"/>
        <family val="1"/>
      </rPr>
      <t>it</t>
    </r>
  </si>
  <si>
    <r>
      <t>Asignación por (0.8*Z</t>
    </r>
    <r>
      <rPr>
        <b/>
        <vertAlign val="subscript"/>
        <sz val="12"/>
        <rFont val="Times New Roman"/>
        <family val="1"/>
      </rPr>
      <t>it</t>
    </r>
    <r>
      <rPr>
        <b/>
        <sz val="12"/>
        <rFont val="Times New Roman"/>
        <family val="1"/>
      </rPr>
      <t>)</t>
    </r>
  </si>
  <si>
    <r>
      <rPr>
        <b/>
        <sz val="10"/>
        <color rgb="FFC00000"/>
        <rFont val="Arial"/>
        <family val="2"/>
      </rPr>
      <t>PASO 4</t>
    </r>
    <r>
      <rPr>
        <b/>
        <sz val="10"/>
        <rFont val="Arial"/>
        <family val="2"/>
      </rPr>
      <t>: Calcular el componente e</t>
    </r>
    <r>
      <rPr>
        <b/>
        <vertAlign val="subscript"/>
        <sz val="10"/>
        <rFont val="Arial"/>
        <family val="2"/>
      </rPr>
      <t>it</t>
    </r>
    <r>
      <rPr>
        <b/>
        <sz val="10"/>
        <rFont val="Arial"/>
        <family val="2"/>
      </rPr>
      <t xml:space="preserve"> (Eficiencia)</t>
    </r>
  </si>
  <si>
    <r>
      <t>Asignación por (0.2*e</t>
    </r>
    <r>
      <rPr>
        <b/>
        <vertAlign val="subscript"/>
        <sz val="12"/>
        <rFont val="Times New Roman"/>
        <family val="1"/>
      </rPr>
      <t>it</t>
    </r>
    <r>
      <rPr>
        <b/>
        <sz val="12"/>
        <rFont val="Times New Roman"/>
        <family val="1"/>
      </rPr>
      <t>)</t>
    </r>
  </si>
  <si>
    <r>
      <t>Asignación por (0.8*Z</t>
    </r>
    <r>
      <rPr>
        <b/>
        <vertAlign val="subscript"/>
        <sz val="12"/>
        <rFont val="Times New Roman"/>
        <family val="1"/>
      </rPr>
      <t>i,t</t>
    </r>
    <r>
      <rPr>
        <b/>
        <sz val="12"/>
        <rFont val="Times New Roman"/>
        <family val="1"/>
      </rPr>
      <t>)</t>
    </r>
  </si>
  <si>
    <r>
      <t>Asignación por (0.2*e</t>
    </r>
    <r>
      <rPr>
        <b/>
        <vertAlign val="subscript"/>
        <sz val="12"/>
        <rFont val="Times New Roman"/>
        <family val="1"/>
      </rPr>
      <t>i,t</t>
    </r>
    <r>
      <rPr>
        <b/>
        <sz val="12"/>
        <rFont val="Times New Roman"/>
        <family val="1"/>
      </rPr>
      <t>)</t>
    </r>
  </si>
  <si>
    <r>
      <rPr>
        <b/>
        <sz val="10"/>
        <color rgb="FFC00000"/>
        <rFont val="Arial"/>
        <family val="2"/>
      </rPr>
      <t>PASO 5</t>
    </r>
    <r>
      <rPr>
        <b/>
        <sz val="10"/>
        <rFont val="Arial"/>
        <family val="2"/>
      </rPr>
      <t>: FISM 2013</t>
    </r>
  </si>
  <si>
    <t>DISTRIBUCIÓN DEL FONDO PARA LA INFRAESTRUCTURA SOCIAL MUNICIPAL Y DE LAS DEMARCACIONES TERRITORIALES DEL DISTRITO FEDERAL (FISMDF) PARA EL EJERCICIO FISCAL 2019</t>
  </si>
  <si>
    <t>ESTIMACIÓN DE LA DISTRIBUCIÓN DEL FONDO PARA LA INFRAESTRUCTURA SOCIAL MUNICIPAL Y DE LAS DEMARCACIONES TERRITORIALES DEL DISTRITO FEDERAL (FISMDF) PARA EL EJERCICIO FISCAL 2019</t>
  </si>
  <si>
    <t>FISMDF 2019 del Estado de Veracruz de Ignacio de la Llave</t>
  </si>
  <si>
    <t>CÁLCULO DE LA DISTRIBUCIÓN DEL FONDO DE INFRAESTRUCTURA SOCIAL MUNICIPAL Y DE LAS DEMARCACIONES TERRITORIALES DEL DISTRITO FEDERAL 2019</t>
  </si>
  <si>
    <r>
      <rPr>
        <b/>
        <sz val="10"/>
        <color rgb="FFC00000"/>
        <rFont val="Arial"/>
        <family val="2"/>
      </rPr>
      <t>PASO 7</t>
    </r>
    <r>
      <rPr>
        <b/>
        <sz val="10"/>
        <rFont val="Arial"/>
        <family val="2"/>
      </rPr>
      <t>: Obtener la asignación monetaria del FISMDF 2019 para los Municipios de Veracruz.</t>
    </r>
  </si>
  <si>
    <t>Asignación 2019</t>
  </si>
  <si>
    <t>REDONDEO 2019</t>
  </si>
  <si>
    <t>Fuente: Consejo Nacional de Evaluación de la Política de Desarrollo Social (Coneval). 
http://coneval.org.mx/Medicion/Paginas/AE_pobreza_municipal.aspx</t>
  </si>
  <si>
    <t>http://www.apartados.hacienda.gob.mx/presupuesto/temas/pef/2013/temas/tomos/33/r33_rsfef.pdf (fecha de consulta 11 de diciembre de 2018)</t>
  </si>
  <si>
    <t xml:space="preserve">https://www.pef.hacienda.gob.mx/work/models/PEF2019/docs/33/r33_rsfef.pdf </t>
  </si>
  <si>
    <t>(fecha de consulta 18 de enero de 2019)</t>
  </si>
  <si>
    <t>Para el caso del Monto FISM 2013, consultar el PEF 2013:</t>
  </si>
  <si>
    <t>Para el caso del Monto FISMDF 2019, consultar el PEF 2019:</t>
  </si>
  <si>
    <t xml:space="preserve">Fuentes: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</si>
</sst>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#,##0.000000000"/>
    <numFmt numFmtId="166" formatCode="#,##0.00000000000"/>
    <numFmt numFmtId="167" formatCode="_-&quot;$&quot;* #,##0_-;\-&quot;$&quot;* #,##0_-;_-&quot;$&quot;* &quot;-&quot;??_-;_-@_-"/>
    <numFmt numFmtId="171" formatCode="#,##0.0000000"/>
  </numFmts>
  <fonts count="29" x14ac:knownFonts="1">
    <font>
      <sz val="10"/>
      <name val="Arial"/>
    </font>
    <font>
      <sz val="10"/>
      <name val="Arial"/>
      <family val="2"/>
    </font>
    <font>
      <b/>
      <sz val="9"/>
      <color indexed="8"/>
      <name val="Times New Roman"/>
      <family val="1"/>
    </font>
    <font>
      <sz val="10"/>
      <name val="Calibri"/>
      <family val="2"/>
    </font>
    <font>
      <b/>
      <sz val="10"/>
      <name val="Calibri"/>
      <family val="2"/>
    </font>
    <font>
      <sz val="8"/>
      <name val="Arial"/>
      <family val="2"/>
    </font>
    <font>
      <sz val="12"/>
      <color indexed="8"/>
      <name val="Times New Roman"/>
      <family val="1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bscript"/>
      <sz val="10"/>
      <name val="Calibri"/>
      <family val="2"/>
    </font>
    <font>
      <b/>
      <sz val="10"/>
      <name val="Symbol"/>
      <family val="1"/>
      <charset val="2"/>
    </font>
    <font>
      <b/>
      <sz val="10"/>
      <name val="Times New Roman"/>
      <family val="1"/>
    </font>
    <font>
      <b/>
      <sz val="11"/>
      <name val="Calibri"/>
      <family val="2"/>
    </font>
    <font>
      <b/>
      <sz val="11"/>
      <name val="Times New Roman"/>
      <family val="1"/>
    </font>
    <font>
      <b/>
      <sz val="12"/>
      <name val="Times New Roman"/>
      <family val="1"/>
    </font>
    <font>
      <b/>
      <vertAlign val="subscript"/>
      <sz val="12"/>
      <name val="Times New Roman"/>
      <family val="1"/>
    </font>
    <font>
      <b/>
      <vertAlign val="subscript"/>
      <sz val="10"/>
      <name val="Arial"/>
      <family val="2"/>
    </font>
    <font>
      <b/>
      <sz val="10"/>
      <color rgb="FFC00000"/>
      <name val="Arial"/>
      <family val="2"/>
    </font>
    <font>
      <b/>
      <sz val="12"/>
      <name val="Arial"/>
      <family val="2"/>
    </font>
    <font>
      <b/>
      <sz val="12"/>
      <color indexed="9"/>
      <name val="Times New Roman"/>
      <family val="1"/>
    </font>
    <font>
      <sz val="7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2"/>
      <name val="Verdana"/>
      <family val="2"/>
    </font>
    <font>
      <sz val="12"/>
      <name val="Verdana"/>
      <family val="2"/>
    </font>
    <font>
      <sz val="10"/>
      <name val="Verdana"/>
      <family val="2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1" fillId="0" borderId="0"/>
  </cellStyleXfs>
  <cellXfs count="138">
    <xf numFmtId="0" fontId="0" fillId="0" borderId="0" xfId="0"/>
    <xf numFmtId="3" fontId="0" fillId="0" borderId="0" xfId="0" applyNumberFormat="1"/>
    <xf numFmtId="0" fontId="4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164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164" fontId="13" fillId="3" borderId="2" xfId="0" applyNumberFormat="1" applyFont="1" applyFill="1" applyBorder="1" applyAlignment="1">
      <alignment horizontal="center" vertical="center"/>
    </xf>
    <xf numFmtId="165" fontId="14" fillId="3" borderId="2" xfId="0" applyNumberFormat="1" applyFont="1" applyFill="1" applyBorder="1" applyAlignment="1">
      <alignment horizontal="center" vertical="center" wrapText="1"/>
    </xf>
    <xf numFmtId="166" fontId="14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44" fontId="4" fillId="0" borderId="2" xfId="1" applyFont="1" applyBorder="1" applyAlignment="1">
      <alignment horizontal="justify" vertical="center" wrapText="1"/>
    </xf>
    <xf numFmtId="167" fontId="4" fillId="0" borderId="2" xfId="1" applyNumberFormat="1" applyFont="1" applyBorder="1" applyAlignment="1">
      <alignment horizontal="justify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3" fontId="3" fillId="0" borderId="2" xfId="0" applyNumberFormat="1" applyFont="1" applyBorder="1" applyAlignment="1">
      <alignment vertical="center"/>
    </xf>
    <xf numFmtId="3" fontId="13" fillId="3" borderId="2" xfId="0" applyNumberFormat="1" applyFont="1" applyFill="1" applyBorder="1" applyAlignment="1">
      <alignment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165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0" fillId="0" borderId="0" xfId="0" applyFill="1"/>
    <xf numFmtId="3" fontId="3" fillId="0" borderId="2" xfId="0" applyNumberFormat="1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4" fontId="0" fillId="3" borderId="2" xfId="0" applyNumberFormat="1" applyFill="1" applyBorder="1" applyAlignment="1">
      <alignment horizontal="right" vertical="center"/>
    </xf>
    <xf numFmtId="4" fontId="2" fillId="3" borderId="2" xfId="0" applyNumberFormat="1" applyFont="1" applyFill="1" applyBorder="1" applyAlignment="1">
      <alignment horizontal="right" vertical="center" wrapText="1"/>
    </xf>
    <xf numFmtId="3" fontId="3" fillId="0" borderId="2" xfId="1" applyNumberFormat="1" applyFont="1" applyFill="1" applyBorder="1" applyAlignment="1">
      <alignment horizontal="right" vertical="center" wrapText="1"/>
    </xf>
    <xf numFmtId="3" fontId="4" fillId="3" borderId="2" xfId="1" applyNumberFormat="1" applyFont="1" applyFill="1" applyBorder="1" applyAlignment="1">
      <alignment horizontal="right" vertical="center" wrapText="1"/>
    </xf>
    <xf numFmtId="165" fontId="3" fillId="0" borderId="2" xfId="0" applyNumberFormat="1" applyFont="1" applyFill="1" applyBorder="1" applyAlignment="1">
      <alignment horizontal="right" vertical="center"/>
    </xf>
    <xf numFmtId="49" fontId="0" fillId="2" borderId="2" xfId="0" quotePrefix="1" applyNumberFormat="1" applyFill="1" applyBorder="1" applyAlignment="1">
      <alignment horizontal="center"/>
    </xf>
    <xf numFmtId="43" fontId="0" fillId="2" borderId="2" xfId="2" applyNumberFormat="1" applyFont="1" applyFill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/>
    <xf numFmtId="3" fontId="8" fillId="0" borderId="2" xfId="0" applyNumberFormat="1" applyFont="1" applyBorder="1"/>
    <xf numFmtId="3" fontId="3" fillId="0" borderId="0" xfId="0" applyNumberFormat="1" applyFont="1" applyFill="1" applyBorder="1"/>
    <xf numFmtId="3" fontId="3" fillId="0" borderId="0" xfId="0" applyNumberFormat="1" applyFont="1" applyBorder="1"/>
    <xf numFmtId="0" fontId="8" fillId="0" borderId="2" xfId="0" applyFont="1" applyBorder="1" applyAlignment="1">
      <alignment wrapText="1"/>
    </xf>
    <xf numFmtId="3" fontId="19" fillId="0" borderId="2" xfId="0" applyNumberFormat="1" applyFont="1" applyBorder="1"/>
    <xf numFmtId="0" fontId="7" fillId="0" borderId="13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4" fontId="8" fillId="0" borderId="2" xfId="0" applyNumberFormat="1" applyFont="1" applyBorder="1"/>
    <xf numFmtId="0" fontId="19" fillId="3" borderId="2" xfId="0" applyFont="1" applyFill="1" applyBorder="1" applyAlignment="1">
      <alignment horizontal="center" vertical="center" wrapText="1"/>
    </xf>
    <xf numFmtId="49" fontId="1" fillId="0" borderId="2" xfId="3" applyNumberFormat="1" applyFont="1" applyBorder="1" applyAlignment="1" applyProtection="1"/>
    <xf numFmtId="0" fontId="1" fillId="0" borderId="2" xfId="3" applyFont="1" applyBorder="1" applyAlignment="1" applyProtection="1"/>
    <xf numFmtId="0" fontId="22" fillId="0" borderId="2" xfId="4" applyFont="1" applyBorder="1" applyAlignment="1" applyProtection="1"/>
    <xf numFmtId="0" fontId="1" fillId="0" borderId="2" xfId="4" applyFont="1" applyBorder="1" applyAlignment="1" applyProtection="1"/>
    <xf numFmtId="49" fontId="1" fillId="0" borderId="5" xfId="3" applyNumberFormat="1" applyFont="1" applyBorder="1" applyAlignment="1" applyProtection="1"/>
    <xf numFmtId="0" fontId="22" fillId="0" borderId="5" xfId="4" applyFont="1" applyBorder="1" applyAlignment="1" applyProtection="1"/>
    <xf numFmtId="0" fontId="1" fillId="0" borderId="4" xfId="0" applyFont="1" applyBorder="1"/>
    <xf numFmtId="0" fontId="23" fillId="0" borderId="4" xfId="0" applyFont="1" applyBorder="1" applyAlignment="1">
      <alignment horizontal="center"/>
    </xf>
    <xf numFmtId="0" fontId="19" fillId="3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5" fillId="3" borderId="0" xfId="0" applyFont="1" applyFill="1" applyBorder="1" applyAlignment="1">
      <alignment horizontal="center" vertical="center" wrapText="1"/>
    </xf>
    <xf numFmtId="3" fontId="3" fillId="0" borderId="0" xfId="0" applyNumberFormat="1" applyFont="1" applyBorder="1" applyAlignment="1">
      <alignment vertical="center"/>
    </xf>
    <xf numFmtId="3" fontId="13" fillId="3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justify" wrapText="1"/>
    </xf>
    <xf numFmtId="3" fontId="0" fillId="0" borderId="0" xfId="0" applyNumberFormat="1" applyFill="1"/>
    <xf numFmtId="3" fontId="1" fillId="0" borderId="0" xfId="0" applyNumberFormat="1" applyFont="1" applyFill="1"/>
    <xf numFmtId="3" fontId="13" fillId="0" borderId="2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44" fontId="4" fillId="2" borderId="2" xfId="1" applyNumberFormat="1" applyFont="1" applyFill="1" applyBorder="1" applyAlignment="1">
      <alignment horizontal="justify" vertical="center" wrapText="1"/>
    </xf>
    <xf numFmtId="3" fontId="13" fillId="3" borderId="2" xfId="0" applyNumberFormat="1" applyFont="1" applyFill="1" applyBorder="1" applyAlignment="1">
      <alignment horizontal="center" vertical="center"/>
    </xf>
    <xf numFmtId="171" fontId="14" fillId="3" borderId="2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19" fillId="0" borderId="0" xfId="0" applyFont="1" applyAlignment="1"/>
    <xf numFmtId="3" fontId="3" fillId="0" borderId="2" xfId="0" applyNumberFormat="1" applyFont="1" applyBorder="1" applyAlignment="1">
      <alignment horizontal="center" vertical="center"/>
    </xf>
    <xf numFmtId="3" fontId="3" fillId="0" borderId="0" xfId="0" applyNumberFormat="1" applyFont="1" applyFill="1" applyBorder="1" applyAlignment="1">
      <alignment vertical="center"/>
    </xf>
    <xf numFmtId="3" fontId="3" fillId="4" borderId="0" xfId="0" applyNumberFormat="1" applyFont="1" applyFill="1" applyBorder="1" applyAlignment="1">
      <alignment vertical="center"/>
    </xf>
    <xf numFmtId="167" fontId="24" fillId="0" borderId="0" xfId="1" applyNumberFormat="1" applyFont="1"/>
    <xf numFmtId="3" fontId="3" fillId="5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wrapText="1"/>
    </xf>
    <xf numFmtId="0" fontId="25" fillId="3" borderId="2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/>
    </xf>
    <xf numFmtId="0" fontId="27" fillId="0" borderId="2" xfId="0" applyFont="1" applyBorder="1"/>
    <xf numFmtId="3" fontId="27" fillId="0" borderId="2" xfId="0" applyNumberFormat="1" applyFont="1" applyBorder="1"/>
    <xf numFmtId="0" fontId="27" fillId="0" borderId="2" xfId="0" applyFont="1" applyBorder="1" applyAlignment="1">
      <alignment wrapText="1"/>
    </xf>
    <xf numFmtId="3" fontId="25" fillId="0" borderId="2" xfId="0" applyNumberFormat="1" applyFont="1" applyBorder="1"/>
    <xf numFmtId="0" fontId="19" fillId="0" borderId="16" xfId="0" applyFont="1" applyFill="1" applyBorder="1" applyAlignment="1">
      <alignment horizontal="center"/>
    </xf>
    <xf numFmtId="0" fontId="19" fillId="0" borderId="19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3" borderId="2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/>
    </xf>
    <xf numFmtId="0" fontId="19" fillId="0" borderId="0" xfId="0" applyFont="1" applyAlignment="1">
      <alignment horizontal="center" wrapText="1"/>
    </xf>
    <xf numFmtId="0" fontId="25" fillId="0" borderId="16" xfId="0" applyFont="1" applyFill="1" applyBorder="1" applyAlignment="1">
      <alignment horizontal="center"/>
    </xf>
    <xf numFmtId="0" fontId="25" fillId="0" borderId="17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justify" wrapText="1"/>
    </xf>
    <xf numFmtId="0" fontId="13" fillId="3" borderId="16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28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4" fillId="0" borderId="0" xfId="0" applyFont="1" applyAlignment="1">
      <alignment horizontal="left" vertical="center" wrapText="1"/>
    </xf>
    <xf numFmtId="44" fontId="4" fillId="0" borderId="0" xfId="1" applyFont="1" applyFill="1" applyBorder="1" applyAlignment="1">
      <alignment horizontal="justify" vertical="center" wrapText="1"/>
    </xf>
    <xf numFmtId="44" fontId="4" fillId="0" borderId="0" xfId="1" applyNumberFormat="1" applyFont="1" applyFill="1" applyBorder="1" applyAlignment="1">
      <alignment horizontal="justify" vertical="center" wrapText="1"/>
    </xf>
    <xf numFmtId="167" fontId="4" fillId="0" borderId="0" xfId="1" applyNumberFormat="1" applyFont="1" applyFill="1" applyBorder="1" applyAlignment="1">
      <alignment horizontal="justify" vertical="center" wrapText="1"/>
    </xf>
    <xf numFmtId="0" fontId="24" fillId="0" borderId="0" xfId="0" applyFont="1" applyAlignment="1">
      <alignment wrapText="1"/>
    </xf>
    <xf numFmtId="0" fontId="28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 wrapText="1"/>
    </xf>
  </cellXfs>
  <cellStyles count="5">
    <cellStyle name="Millares" xfId="2" builtinId="3"/>
    <cellStyle name="Moneda" xfId="1" builtinId="4"/>
    <cellStyle name="Normal" xfId="0" builtinId="0"/>
    <cellStyle name="Normal 2" xfId="4"/>
    <cellStyle name="Normal_c01-02 2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1000126</xdr:colOff>
      <xdr:row>8</xdr:row>
      <xdr:rowOff>7944</xdr:rowOff>
    </xdr:from>
    <xdr:ext cx="1325562" cy="6784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5 CuadroTexto"/>
            <xdr:cNvSpPr txBox="1"/>
          </xdr:nvSpPr>
          <xdr:spPr>
            <a:xfrm>
              <a:off x="5516564" y="1658944"/>
              <a:ext cx="1325562" cy="6784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b="0" i="1">
                        <a:latin typeface="Cambria Math"/>
                      </a:rPr>
                      <m:t>𝑒</m:t>
                    </m:r>
                    <m:r>
                      <a:rPr lang="es-MX" sz="1100" b="0" i="1" baseline="-25000">
                        <a:latin typeface="Cambria Math"/>
                      </a:rPr>
                      <m:t>𝑖</m:t>
                    </m:r>
                    <m:r>
                      <a:rPr lang="es-MX" sz="1100" b="0" i="1" baseline="-25000">
                        <a:latin typeface="Cambria Math"/>
                      </a:rPr>
                      <m:t>,</m:t>
                    </m:r>
                    <m:r>
                      <a:rPr lang="es-MX" sz="1100" b="0" i="1" baseline="-25000">
                        <a:latin typeface="Cambria Math"/>
                      </a:rPr>
                      <m:t>𝑡</m:t>
                    </m:r>
                    <m:r>
                      <a:rPr lang="es-MX" sz="110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s-MX" sz="1100" i="1">
                            <a:latin typeface="Cambria Math"/>
                          </a:rPr>
                        </m:ctrlPr>
                      </m:fPr>
                      <m:num>
                        <m:f>
                          <m:fPr>
                            <m:ctrlPr>
                              <a:rPr lang="es-MX" sz="110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es-MX" sz="1100" b="0" i="1">
                                <a:latin typeface="Cambria Math"/>
                              </a:rPr>
                              <m:t>𝑃𝑃𝐸</m:t>
                            </m:r>
                            <m:r>
                              <a:rPr lang="es-MX" sz="1100" b="0" i="1" baseline="-25000">
                                <a:latin typeface="Cambria Math"/>
                              </a:rPr>
                              <m:t>𝑖</m:t>
                            </m:r>
                            <m:r>
                              <a:rPr lang="es-MX" sz="1100" b="0" i="1" baseline="-25000">
                                <a:latin typeface="Cambria Math"/>
                              </a:rPr>
                              <m:t>,</m:t>
                            </m:r>
                            <m:r>
                              <a:rPr lang="es-MX" sz="1100" b="0" i="1" baseline="-25000">
                                <a:latin typeface="Cambria Math"/>
                              </a:rPr>
                              <m:t>𝑡</m:t>
                            </m:r>
                            <m:r>
                              <a:rPr lang="es-MX" sz="1100" b="0" i="1" baseline="-25000">
                                <a:latin typeface="Cambria Math"/>
                              </a:rPr>
                              <m:t>−1</m:t>
                            </m:r>
                          </m:num>
                          <m:den>
                            <m:r>
                              <a:rPr lang="es-MX" sz="1100" b="0" i="1">
                                <a:latin typeface="Cambria Math"/>
                              </a:rPr>
                              <m:t>𝑃𝑃</m:t>
                            </m:r>
                            <m:r>
                              <a:rPr lang="es-MX" sz="1100" b="0" i="1" baseline="0">
                                <a:latin typeface="Cambria Math"/>
                              </a:rPr>
                              <m:t>𝐸</m:t>
                            </m:r>
                            <m:r>
                              <a:rPr lang="es-MX" sz="1100" b="0" i="1" baseline="-25000">
                                <a:latin typeface="Cambria Math"/>
                              </a:rPr>
                              <m:t>𝑖</m:t>
                            </m:r>
                            <m:r>
                              <a:rPr lang="es-MX" sz="1100" b="0" i="1" baseline="-25000">
                                <a:latin typeface="Cambria Math"/>
                              </a:rPr>
                              <m:t>,</m:t>
                            </m:r>
                            <m:r>
                              <a:rPr lang="es-MX" sz="1100" b="0" i="1" baseline="-25000">
                                <a:latin typeface="Cambria Math"/>
                              </a:rPr>
                              <m:t>𝑡</m:t>
                            </m:r>
                          </m:den>
                        </m:f>
                      </m:num>
                      <m:den>
                        <m:r>
                          <m:rPr>
                            <m:nor/>
                          </m:rPr>
                          <a:rPr lang="es-MX" sz="1100" i="0">
                            <a:latin typeface="Cambria Math"/>
                            <a:sym typeface="Symbol"/>
                          </a:rPr>
                          <m:t></m:t>
                        </m:r>
                        <m:r>
                          <m:rPr>
                            <m:nor/>
                          </m:rPr>
                          <a:rPr lang="es-MX" sz="1100" b="0" i="0" baseline="-25000">
                            <a:latin typeface="Cambria Math"/>
                            <a:sym typeface="Symbol"/>
                          </a:rPr>
                          <m:t>i</m:t>
                        </m:r>
                        <m:f>
                          <m:fPr>
                            <m:ctrlPr>
                              <a:rPr lang="es-MX" sz="110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es-MX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𝑃𝑃𝐸</m:t>
                            </m:r>
                            <m:r>
                              <a:rPr lang="es-MX" sz="1100" b="0" i="1" baseline="-25000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𝑖</m:t>
                            </m:r>
                            <m:r>
                              <a:rPr lang="es-MX" sz="1100" b="0" i="1" baseline="-25000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,</m:t>
                            </m:r>
                            <m:r>
                              <a:rPr lang="es-MX" sz="1100" b="0" i="1" baseline="-25000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𝑡</m:t>
                            </m:r>
                            <m:r>
                              <a:rPr lang="es-MX" sz="1100" b="0" i="1" baseline="-25000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−1</m:t>
                            </m:r>
                          </m:num>
                          <m:den>
                            <m:r>
                              <a:rPr lang="es-MX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𝑃𝑃</m:t>
                            </m:r>
                            <m:r>
                              <a:rPr lang="es-MX" sz="1100" b="0" i="1" baseline="0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𝐸</m:t>
                            </m:r>
                            <m:r>
                              <a:rPr lang="es-MX" sz="1100" b="0" i="1" baseline="-25000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𝑖</m:t>
                            </m:r>
                            <m:r>
                              <a:rPr lang="es-MX" sz="1100" b="0" i="1" baseline="-25000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,</m:t>
                            </m:r>
                            <m:r>
                              <a:rPr lang="es-MX" sz="1100" b="0" i="1" baseline="-25000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𝑡</m:t>
                            </m:r>
                          </m:den>
                        </m:f>
                      </m:den>
                    </m:f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6" name="5 CuadroTexto"/>
            <xdr:cNvSpPr txBox="1"/>
          </xdr:nvSpPr>
          <xdr:spPr>
            <a:xfrm>
              <a:off x="5516564" y="1658944"/>
              <a:ext cx="1325562" cy="6784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s-MX" sz="1100" b="0" i="0">
                  <a:latin typeface="Cambria Math"/>
                </a:rPr>
                <a:t>𝑒</a:t>
              </a:r>
              <a:r>
                <a:rPr lang="es-MX" sz="1100" b="0" i="0" baseline="-25000">
                  <a:latin typeface="Cambria Math"/>
                </a:rPr>
                <a:t>𝑖,𝑡</a:t>
              </a:r>
              <a:r>
                <a:rPr lang="es-MX" sz="1100" i="0">
                  <a:latin typeface="Cambria Math"/>
                </a:rPr>
                <a:t>=((</a:t>
              </a:r>
              <a:r>
                <a:rPr lang="es-MX" sz="1100" b="0" i="0">
                  <a:latin typeface="Cambria Math"/>
                </a:rPr>
                <a:t>𝑃𝑃𝐸</a:t>
              </a:r>
              <a:r>
                <a:rPr lang="es-MX" sz="1100" b="0" i="0" baseline="-25000">
                  <a:latin typeface="Cambria Math"/>
                </a:rPr>
                <a:t>𝑖,𝑡−1)/(</a:t>
              </a:r>
              <a:r>
                <a:rPr lang="es-MX" sz="1100" b="0" i="0">
                  <a:latin typeface="Cambria Math"/>
                </a:rPr>
                <a:t>𝑃𝑃</a:t>
              </a:r>
              <a:r>
                <a:rPr lang="es-MX" sz="1100" b="0" i="0" baseline="0">
                  <a:latin typeface="Cambria Math"/>
                </a:rPr>
                <a:t>𝐸</a:t>
              </a:r>
              <a:r>
                <a:rPr lang="es-MX" sz="1100" b="0" i="0" baseline="-25000">
                  <a:latin typeface="Cambria Math"/>
                </a:rPr>
                <a:t>𝑖,𝑡))/(</a:t>
              </a:r>
              <a:r>
                <a:rPr lang="es-MX" sz="1100" b="0" i="0" baseline="-25000">
                  <a:latin typeface="Cambria Math"/>
                  <a:sym typeface="Symbol"/>
                </a:rPr>
                <a:t>"</a:t>
              </a:r>
              <a:r>
                <a:rPr lang="es-MX" sz="1100" i="0">
                  <a:latin typeface="Cambria Math"/>
                  <a:sym typeface="Symbol"/>
                </a:rPr>
                <a:t></a:t>
              </a:r>
              <a:r>
                <a:rPr lang="es-MX" sz="1100" b="0" i="0" baseline="-25000">
                  <a:latin typeface="Cambria Math"/>
                  <a:sym typeface="Symbol"/>
                </a:rPr>
                <a:t>i" </a:t>
              </a:r>
              <a:r>
                <a:rPr lang="es-MX" sz="11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  <a:sym typeface="Symbol"/>
                </a:rPr>
                <a:t> (</a:t>
              </a:r>
              <a:r>
                <a:rPr lang="es-MX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𝑃𝑃𝐸</a:t>
              </a:r>
              <a:r>
                <a:rPr lang="es-MX" sz="11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𝑖,𝑡−1)/(</a:t>
              </a:r>
              <a:r>
                <a:rPr lang="es-MX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𝑃𝑃</a:t>
              </a:r>
              <a:r>
                <a:rPr lang="es-MX" sz="1100" b="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𝐸</a:t>
              </a:r>
              <a:r>
                <a:rPr lang="es-MX" sz="11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𝑖,𝑡))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4</xdr:col>
      <xdr:colOff>0</xdr:colOff>
      <xdr:row>8</xdr:row>
      <xdr:rowOff>55562</xdr:rowOff>
    </xdr:from>
    <xdr:ext cx="904875" cy="51714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11 CuadroTexto"/>
            <xdr:cNvSpPr txBox="1"/>
          </xdr:nvSpPr>
          <xdr:spPr>
            <a:xfrm>
              <a:off x="4516438" y="2659062"/>
              <a:ext cx="904875" cy="51714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s-MX" sz="1100" i="1">
                            <a:latin typeface="Cambria Math"/>
                          </a:rPr>
                        </m:ctrlPr>
                      </m:fPr>
                      <m:num>
                        <m:r>
                          <a:rPr lang="es-MX" sz="1100" b="0" i="1">
                            <a:latin typeface="Cambria Math"/>
                          </a:rPr>
                          <m:t>𝑃𝑃𝐸</m:t>
                        </m:r>
                        <m:r>
                          <a:rPr lang="es-MX" sz="1100" b="0" i="1" baseline="-25000">
                            <a:latin typeface="Cambria Math"/>
                          </a:rPr>
                          <m:t>𝑖</m:t>
                        </m:r>
                        <m:r>
                          <a:rPr lang="es-MX" sz="1100" b="0" i="1" baseline="-25000">
                            <a:latin typeface="Cambria Math"/>
                          </a:rPr>
                          <m:t>,</m:t>
                        </m:r>
                        <m:r>
                          <a:rPr lang="es-MX" sz="1100" b="0" i="1" baseline="-25000">
                            <a:latin typeface="Cambria Math"/>
                          </a:rPr>
                          <m:t>𝑡</m:t>
                        </m:r>
                        <m:r>
                          <a:rPr lang="es-MX" sz="1100" b="0" i="1" baseline="-25000">
                            <a:latin typeface="Cambria Math"/>
                          </a:rPr>
                          <m:t>−1</m:t>
                        </m:r>
                      </m:num>
                      <m:den>
                        <m:r>
                          <a:rPr lang="es-MX" sz="1100" b="0" i="1">
                            <a:latin typeface="Cambria Math"/>
                          </a:rPr>
                          <m:t>𝑃𝑃𝐸</m:t>
                        </m:r>
                        <m:r>
                          <a:rPr lang="es-MX" sz="1100" b="0" i="1" baseline="-25000">
                            <a:latin typeface="Cambria Math"/>
                          </a:rPr>
                          <m:t>𝑖</m:t>
                        </m:r>
                        <m:r>
                          <a:rPr lang="es-MX" sz="1100" b="0" i="1" baseline="-25000">
                            <a:latin typeface="Cambria Math"/>
                          </a:rPr>
                          <m:t>,</m:t>
                        </m:r>
                        <m:r>
                          <a:rPr lang="es-MX" sz="1100" b="0" i="1" baseline="-25000">
                            <a:latin typeface="Cambria Math"/>
                          </a:rPr>
                          <m:t>𝑡</m:t>
                        </m:r>
                      </m:den>
                    </m:f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12" name="11 CuadroTexto"/>
            <xdr:cNvSpPr txBox="1"/>
          </xdr:nvSpPr>
          <xdr:spPr>
            <a:xfrm>
              <a:off x="4516438" y="2659062"/>
              <a:ext cx="904875" cy="51714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pPr/>
              <a:r>
                <a:rPr lang="es-MX" sz="1100" i="0">
                  <a:latin typeface="Cambria Math"/>
                </a:rPr>
                <a:t>(</a:t>
              </a:r>
              <a:r>
                <a:rPr lang="es-MX" sz="1100" b="0" i="0">
                  <a:latin typeface="Cambria Math"/>
                </a:rPr>
                <a:t>𝑃𝑃𝐸</a:t>
              </a:r>
              <a:r>
                <a:rPr lang="es-MX" sz="1100" b="0" i="0" baseline="-25000">
                  <a:latin typeface="Cambria Math"/>
                </a:rPr>
                <a:t>𝑖,𝑡−1)/(</a:t>
              </a:r>
              <a:r>
                <a:rPr lang="es-MX" sz="1100" b="0" i="0">
                  <a:latin typeface="Cambria Math"/>
                </a:rPr>
                <a:t>𝑃𝑃𝐸</a:t>
              </a:r>
              <a:r>
                <a:rPr lang="es-MX" sz="1100" b="0" i="0" baseline="-25000">
                  <a:latin typeface="Cambria Math"/>
                </a:rPr>
                <a:t>𝑖,𝑡)</a:t>
              </a:r>
              <a:endParaRPr lang="es-MX" sz="1100"/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dominguez/Documents/DEPARTAMENTO%20DE%20ESTADOS%20FINANCIEROS/ADM%20JDO/RAMO%2033/2016/Anexo%20Metodol&#243;gico_2017_ESTIMACI&#211;N%20PROYECTO%20DE%20PPTO%20EGRES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dominguez/Documents/DEPARTAMENTO%20DE%20ESTADOS%20FINANCIEROS/ADM%20MYL/RAMO%2033/2018/Concentrado,%20indicadores%20de%20pobreza%2010%20ener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LICACION 2016 (ORDEN)"/>
      <sheetName val="PUBLICACION 2016 (2)"/>
      <sheetName val="PUBLICACION 2016"/>
      <sheetName val="PASO 1"/>
      <sheetName val="PASO 2"/>
      <sheetName val="PASO 3"/>
      <sheetName val="PASO 4"/>
      <sheetName val="PASO 5"/>
      <sheetName val="claves municip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ACAJETE</v>
          </cell>
          <cell r="C6">
            <v>5534315</v>
          </cell>
          <cell r="D6">
            <v>1418654.3563849318</v>
          </cell>
          <cell r="E6">
            <v>6952969.3563849321</v>
          </cell>
        </row>
        <row r="7">
          <cell r="B7" t="str">
            <v>ACATLÁN</v>
          </cell>
          <cell r="C7">
            <v>1142607</v>
          </cell>
          <cell r="D7">
            <v>348256.41162926285</v>
          </cell>
          <cell r="E7">
            <v>1490863.4116292628</v>
          </cell>
        </row>
        <row r="8">
          <cell r="B8" t="str">
            <v>ACAYUCAN</v>
          </cell>
          <cell r="C8">
            <v>55890518</v>
          </cell>
          <cell r="D8">
            <v>14610843.43537597</v>
          </cell>
          <cell r="E8">
            <v>70501361.435375974</v>
          </cell>
        </row>
        <row r="9">
          <cell r="B9" t="str">
            <v>ACTOPAN</v>
          </cell>
          <cell r="C9">
            <v>20322310</v>
          </cell>
          <cell r="D9">
            <v>2955156.3305739621</v>
          </cell>
          <cell r="E9">
            <v>23277466.330573961</v>
          </cell>
        </row>
        <row r="10">
          <cell r="B10" t="str">
            <v>ACULA</v>
          </cell>
          <cell r="C10">
            <v>3622592</v>
          </cell>
          <cell r="D10">
            <v>479807.23288843571</v>
          </cell>
          <cell r="E10">
            <v>4102399.2328884359</v>
          </cell>
        </row>
        <row r="11">
          <cell r="B11" t="str">
            <v>ACULTZINGO</v>
          </cell>
          <cell r="C11">
            <v>19063720</v>
          </cell>
          <cell r="D11">
            <v>4188848.4743275233</v>
          </cell>
          <cell r="E11">
            <v>23252568.474327523</v>
          </cell>
        </row>
        <row r="12">
          <cell r="B12" t="str">
            <v>CAMARÓN DE TEJEDA</v>
          </cell>
          <cell r="C12">
            <v>5388991</v>
          </cell>
          <cell r="D12">
            <v>1349246.7423883865</v>
          </cell>
          <cell r="E12">
            <v>6738237.7423883863</v>
          </cell>
        </row>
        <row r="13">
          <cell r="B13" t="str">
            <v>ALPATLÁHUAC</v>
          </cell>
          <cell r="C13">
            <v>12681287</v>
          </cell>
          <cell r="D13">
            <v>3458700.1273578946</v>
          </cell>
          <cell r="E13">
            <v>16139987.127357895</v>
          </cell>
        </row>
        <row r="14">
          <cell r="B14" t="str">
            <v>ALTO LUCERO DE GUTIÉRREZ BARRIOS</v>
          </cell>
          <cell r="C14">
            <v>15617280</v>
          </cell>
          <cell r="D14">
            <v>3549622.4613071843</v>
          </cell>
          <cell r="E14">
            <v>19166902.461307183</v>
          </cell>
        </row>
        <row r="15">
          <cell r="B15" t="str">
            <v>ALTOTONGA</v>
          </cell>
          <cell r="C15">
            <v>55377547</v>
          </cell>
          <cell r="D15">
            <v>17751012.061536368</v>
          </cell>
          <cell r="E15">
            <v>73128559.061536372</v>
          </cell>
        </row>
        <row r="16">
          <cell r="B16" t="str">
            <v>ALVARADO</v>
          </cell>
          <cell r="C16">
            <v>27775538</v>
          </cell>
          <cell r="D16">
            <v>5610414.0519097913</v>
          </cell>
          <cell r="E16">
            <v>33385952.051909789</v>
          </cell>
        </row>
        <row r="17">
          <cell r="B17" t="str">
            <v>AMATITLÁN</v>
          </cell>
          <cell r="C17">
            <v>4565016</v>
          </cell>
          <cell r="D17">
            <v>971170.01153184765</v>
          </cell>
          <cell r="E17">
            <v>5536186.0115318475</v>
          </cell>
        </row>
        <row r="18">
          <cell r="B18" t="str">
            <v>NARANJOS AMATLÁN</v>
          </cell>
          <cell r="C18">
            <v>13804686</v>
          </cell>
          <cell r="D18">
            <v>1049026.6453660617</v>
          </cell>
          <cell r="E18">
            <v>14853712.645366061</v>
          </cell>
        </row>
        <row r="19">
          <cell r="B19" t="str">
            <v>AMATLÁN DE LOS REYES</v>
          </cell>
          <cell r="C19">
            <v>21853184</v>
          </cell>
          <cell r="D19">
            <v>3927159.6243818728</v>
          </cell>
          <cell r="E19">
            <v>25780343.624381874</v>
          </cell>
        </row>
        <row r="20">
          <cell r="B20" t="str">
            <v>ANGEL R. CABADA</v>
          </cell>
          <cell r="C20">
            <v>27405207</v>
          </cell>
          <cell r="D20">
            <v>3767132.9166307906</v>
          </cell>
          <cell r="E20">
            <v>31172339.91663079</v>
          </cell>
        </row>
        <row r="21">
          <cell r="B21" t="str">
            <v>LA ANTIGUA</v>
          </cell>
          <cell r="C21">
            <v>8701538</v>
          </cell>
          <cell r="D21">
            <v>786356.23857493349</v>
          </cell>
          <cell r="E21">
            <v>9487894.2385749333</v>
          </cell>
        </row>
        <row r="22">
          <cell r="B22" t="str">
            <v>APAZAPAN</v>
          </cell>
          <cell r="C22">
            <v>1642776</v>
          </cell>
          <cell r="D22">
            <v>368077.6299170499</v>
          </cell>
          <cell r="E22">
            <v>2010853.6299170498</v>
          </cell>
        </row>
        <row r="23">
          <cell r="B23" t="str">
            <v>AQUILA</v>
          </cell>
          <cell r="C23">
            <v>2286135</v>
          </cell>
          <cell r="D23">
            <v>775455.83064841479</v>
          </cell>
          <cell r="E23">
            <v>3061590.8306484148</v>
          </cell>
        </row>
        <row r="24">
          <cell r="B24" t="str">
            <v>ASTACINGA</v>
          </cell>
          <cell r="C24">
            <v>8513163</v>
          </cell>
          <cell r="D24">
            <v>2068599.7679225116</v>
          </cell>
          <cell r="E24">
            <v>10581762.767922511</v>
          </cell>
        </row>
        <row r="25">
          <cell r="B25" t="str">
            <v>ATLAHUILCO</v>
          </cell>
          <cell r="C25">
            <v>12948989</v>
          </cell>
          <cell r="D25">
            <v>4316807.8813587595</v>
          </cell>
          <cell r="E25">
            <v>17265796.881358758</v>
          </cell>
        </row>
        <row r="26">
          <cell r="B26" t="str">
            <v>ATOYAC</v>
          </cell>
          <cell r="C26">
            <v>14436802</v>
          </cell>
          <cell r="D26">
            <v>3259907.9362052828</v>
          </cell>
          <cell r="E26">
            <v>17696709.936205283</v>
          </cell>
        </row>
        <row r="27">
          <cell r="B27" t="str">
            <v>ATZACAN</v>
          </cell>
          <cell r="C27">
            <v>15990023</v>
          </cell>
          <cell r="D27">
            <v>4676922.6643315414</v>
          </cell>
          <cell r="E27">
            <v>20666945.66433154</v>
          </cell>
        </row>
        <row r="28">
          <cell r="B28" t="str">
            <v>ATZALAN</v>
          </cell>
          <cell r="C28">
            <v>50383355</v>
          </cell>
          <cell r="D28">
            <v>13714249.180632478</v>
          </cell>
          <cell r="E28">
            <v>64097604.180632479</v>
          </cell>
        </row>
        <row r="29">
          <cell r="B29" t="str">
            <v>TLALTETELA</v>
          </cell>
          <cell r="C29">
            <v>17390935</v>
          </cell>
          <cell r="D29">
            <v>4706810.0993726766</v>
          </cell>
          <cell r="E29">
            <v>22097745.099372678</v>
          </cell>
        </row>
        <row r="30">
          <cell r="B30" t="str">
            <v>AYAHUALULCO</v>
          </cell>
          <cell r="C30">
            <v>25152899</v>
          </cell>
          <cell r="D30">
            <v>7982269.6522442568</v>
          </cell>
          <cell r="E30">
            <v>33135168.652244255</v>
          </cell>
        </row>
        <row r="31">
          <cell r="B31" t="str">
            <v>BANDERILLA</v>
          </cell>
          <cell r="C31">
            <v>5715161</v>
          </cell>
          <cell r="D31">
            <v>1059082.799520219</v>
          </cell>
          <cell r="E31">
            <v>6774243.7995202187</v>
          </cell>
        </row>
        <row r="32">
          <cell r="B32" t="str">
            <v>BENITO JUÁREZ</v>
          </cell>
          <cell r="C32">
            <v>27657810</v>
          </cell>
          <cell r="D32">
            <v>8155603.7140762778</v>
          </cell>
          <cell r="E32">
            <v>35813413.714076281</v>
          </cell>
        </row>
        <row r="33">
          <cell r="B33" t="str">
            <v>BOCA DEL RÍO</v>
          </cell>
          <cell r="C33">
            <v>22554222</v>
          </cell>
          <cell r="D33">
            <v>4727200.3706216589</v>
          </cell>
          <cell r="E33">
            <v>27281422.370621659</v>
          </cell>
        </row>
        <row r="34">
          <cell r="B34" t="str">
            <v>CALCAHUALCO</v>
          </cell>
          <cell r="C34">
            <v>18759226</v>
          </cell>
          <cell r="D34">
            <v>6556669.2857990833</v>
          </cell>
          <cell r="E34">
            <v>25315895.285799082</v>
          </cell>
        </row>
        <row r="35">
          <cell r="B35" t="str">
            <v>CAMERINO Z. MENDOZA</v>
          </cell>
          <cell r="C35">
            <v>19973333</v>
          </cell>
          <cell r="D35">
            <v>2975378.0164656085</v>
          </cell>
          <cell r="E35">
            <v>22948711.016465608</v>
          </cell>
        </row>
        <row r="36">
          <cell r="B36" t="str">
            <v>CARRILLO PUERTO</v>
          </cell>
          <cell r="C36">
            <v>15038223</v>
          </cell>
          <cell r="D36">
            <v>3690495.8270878992</v>
          </cell>
          <cell r="E36">
            <v>18728718.827087898</v>
          </cell>
        </row>
        <row r="37">
          <cell r="B37" t="str">
            <v>CATEMACO</v>
          </cell>
          <cell r="C37">
            <v>38216041</v>
          </cell>
          <cell r="D37">
            <v>4692445.2141119093</v>
          </cell>
          <cell r="E37">
            <v>42908486.214111909</v>
          </cell>
        </row>
        <row r="38">
          <cell r="B38" t="str">
            <v>CAZONES DE HERRERA</v>
          </cell>
          <cell r="C38">
            <v>23169022</v>
          </cell>
          <cell r="D38">
            <v>7919695.5361869754</v>
          </cell>
          <cell r="E38">
            <v>31088717.536186974</v>
          </cell>
        </row>
        <row r="39">
          <cell r="B39" t="str">
            <v>CERRO AZUL</v>
          </cell>
          <cell r="C39">
            <v>11959989</v>
          </cell>
          <cell r="D39">
            <v>1618237.0866584675</v>
          </cell>
          <cell r="E39">
            <v>13578226.086658467</v>
          </cell>
        </row>
        <row r="40">
          <cell r="B40" t="str">
            <v>CITLALTÉPETL</v>
          </cell>
          <cell r="C40">
            <v>10965685</v>
          </cell>
          <cell r="D40">
            <v>3330246.9167534844</v>
          </cell>
          <cell r="E40">
            <v>14295931.916753484</v>
          </cell>
        </row>
        <row r="41">
          <cell r="B41" t="str">
            <v>COACOATZINTLA</v>
          </cell>
          <cell r="C41">
            <v>7276776</v>
          </cell>
          <cell r="D41">
            <v>1611393.5005143918</v>
          </cell>
          <cell r="E41">
            <v>8888169.5005143918</v>
          </cell>
        </row>
        <row r="42">
          <cell r="B42" t="str">
            <v>COAHUITLÁN</v>
          </cell>
          <cell r="C42">
            <v>10614383</v>
          </cell>
          <cell r="D42">
            <v>3639905.5486858264</v>
          </cell>
          <cell r="E42">
            <v>14254288.548685826</v>
          </cell>
        </row>
        <row r="43">
          <cell r="B43" t="str">
            <v>COATEPEC</v>
          </cell>
          <cell r="C43">
            <v>32915870</v>
          </cell>
          <cell r="D43">
            <v>4379049.2759339958</v>
          </cell>
          <cell r="E43">
            <v>37294919.275933996</v>
          </cell>
        </row>
        <row r="44">
          <cell r="B44" t="str">
            <v>COATZACOALCOS</v>
          </cell>
          <cell r="C44">
            <v>82496120</v>
          </cell>
          <cell r="D44">
            <v>12799965.599818293</v>
          </cell>
          <cell r="E44">
            <v>95296085.599818289</v>
          </cell>
        </row>
        <row r="45">
          <cell r="B45" t="str">
            <v>COATZINTLA</v>
          </cell>
          <cell r="C45">
            <v>19789373</v>
          </cell>
          <cell r="D45">
            <v>3109215.6414881414</v>
          </cell>
          <cell r="E45">
            <v>22898588.641488142</v>
          </cell>
        </row>
        <row r="46">
          <cell r="B46" t="str">
            <v>COETZALA</v>
          </cell>
          <cell r="C46">
            <v>2008072</v>
          </cell>
          <cell r="D46">
            <v>548639.79934074462</v>
          </cell>
          <cell r="E46">
            <v>2556711.7993407445</v>
          </cell>
        </row>
        <row r="47">
          <cell r="B47" t="str">
            <v>COLIPA</v>
          </cell>
          <cell r="C47">
            <v>5363520</v>
          </cell>
          <cell r="D47">
            <v>1286557.8908228825</v>
          </cell>
          <cell r="E47">
            <v>6650077.8908228828</v>
          </cell>
        </row>
        <row r="48">
          <cell r="B48" t="str">
            <v>COMAPA</v>
          </cell>
          <cell r="C48">
            <v>16880677</v>
          </cell>
          <cell r="D48">
            <v>6151923.2066396791</v>
          </cell>
          <cell r="E48">
            <v>23032600.206639677</v>
          </cell>
        </row>
        <row r="49">
          <cell r="B49" t="str">
            <v>CÓRDOBA</v>
          </cell>
          <cell r="C49">
            <v>60203093</v>
          </cell>
          <cell r="D49">
            <v>8513519.5330597758</v>
          </cell>
          <cell r="E49">
            <v>68716612.533059776</v>
          </cell>
        </row>
        <row r="50">
          <cell r="B50" t="str">
            <v>COSAMALOAPAN</v>
          </cell>
          <cell r="C50">
            <v>25640088</v>
          </cell>
          <cell r="D50">
            <v>3183618.3229223834</v>
          </cell>
          <cell r="E50">
            <v>28823706.322922383</v>
          </cell>
        </row>
        <row r="51">
          <cell r="B51" t="str">
            <v>COSAUTLÁN DE CARVAJAL</v>
          </cell>
          <cell r="C51">
            <v>15266275</v>
          </cell>
          <cell r="D51">
            <v>3727609.9843542133</v>
          </cell>
          <cell r="E51">
            <v>18993884.984354213</v>
          </cell>
        </row>
        <row r="52">
          <cell r="B52" t="str">
            <v>COSCOMATEPEC</v>
          </cell>
          <cell r="C52">
            <v>51913624</v>
          </cell>
          <cell r="D52">
            <v>24529525.339876328</v>
          </cell>
          <cell r="E52">
            <v>76443149.339876324</v>
          </cell>
        </row>
        <row r="53">
          <cell r="B53" t="str">
            <v>COSOLEACAQUE</v>
          </cell>
          <cell r="C53">
            <v>43700466</v>
          </cell>
          <cell r="D53">
            <v>8756590.7724804115</v>
          </cell>
          <cell r="E53">
            <v>52457056.772480413</v>
          </cell>
        </row>
        <row r="54">
          <cell r="B54" t="str">
            <v>COTAXTLA</v>
          </cell>
          <cell r="C54">
            <v>12520164</v>
          </cell>
          <cell r="D54">
            <v>3091479.8682556627</v>
          </cell>
          <cell r="E54">
            <v>15611643.868255664</v>
          </cell>
        </row>
        <row r="55">
          <cell r="B55" t="str">
            <v>COXQUIHUI</v>
          </cell>
          <cell r="C55">
            <v>23725932</v>
          </cell>
          <cell r="D55">
            <v>5889575.5904467152</v>
          </cell>
          <cell r="E55">
            <v>29615507.590446714</v>
          </cell>
        </row>
        <row r="56">
          <cell r="B56" t="str">
            <v>COYUTLA</v>
          </cell>
          <cell r="C56">
            <v>22152687</v>
          </cell>
          <cell r="D56">
            <v>8473364.2601508405</v>
          </cell>
          <cell r="E56">
            <v>30626051.260150842</v>
          </cell>
        </row>
        <row r="57">
          <cell r="B57" t="str">
            <v>CUICHAPA</v>
          </cell>
          <cell r="C57">
            <v>7525445</v>
          </cell>
          <cell r="D57">
            <v>1301343.5028544979</v>
          </cell>
          <cell r="E57">
            <v>8826788.5028544981</v>
          </cell>
        </row>
        <row r="58">
          <cell r="B58" t="str">
            <v>CUITLÁHUAC</v>
          </cell>
          <cell r="C58">
            <v>12881969</v>
          </cell>
          <cell r="D58">
            <v>2523493.2734085242</v>
          </cell>
          <cell r="E58">
            <v>15405462.273408525</v>
          </cell>
        </row>
        <row r="59">
          <cell r="B59" t="str">
            <v>CHACALTIANGUIS</v>
          </cell>
          <cell r="C59">
            <v>6600311</v>
          </cell>
          <cell r="D59">
            <v>1034910.6338319328</v>
          </cell>
          <cell r="E59">
            <v>7635221.6338319331</v>
          </cell>
        </row>
        <row r="60">
          <cell r="B60" t="str">
            <v>CHALMA</v>
          </cell>
          <cell r="C60">
            <v>12888680</v>
          </cell>
          <cell r="D60">
            <v>2830461.2126530507</v>
          </cell>
          <cell r="E60">
            <v>15719141.21265305</v>
          </cell>
        </row>
        <row r="61">
          <cell r="B61" t="str">
            <v>CHICONAMEL</v>
          </cell>
          <cell r="C61">
            <v>8314494</v>
          </cell>
          <cell r="D61">
            <v>1963715.4517180966</v>
          </cell>
          <cell r="E61">
            <v>10278209.451718096</v>
          </cell>
        </row>
        <row r="62">
          <cell r="B62" t="str">
            <v>CHICONQUIACO</v>
          </cell>
          <cell r="C62">
            <v>14306804</v>
          </cell>
          <cell r="D62">
            <v>3511694.6065821736</v>
          </cell>
          <cell r="E62">
            <v>17818498.606582172</v>
          </cell>
        </row>
        <row r="63">
          <cell r="B63" t="str">
            <v>CHICONTEPEC</v>
          </cell>
          <cell r="C63">
            <v>67934179</v>
          </cell>
          <cell r="D63">
            <v>17260217.515450064</v>
          </cell>
          <cell r="E63">
            <v>85194396.51545006</v>
          </cell>
        </row>
        <row r="64">
          <cell r="B64" t="str">
            <v>CHINAMECA</v>
          </cell>
          <cell r="C64">
            <v>10547645</v>
          </cell>
          <cell r="D64">
            <v>1721532.6507189737</v>
          </cell>
          <cell r="E64">
            <v>12269177.650718974</v>
          </cell>
        </row>
        <row r="65">
          <cell r="B65" t="str">
            <v>CHINAMPA DE GOROSTIZA</v>
          </cell>
          <cell r="C65">
            <v>17524254</v>
          </cell>
          <cell r="D65">
            <v>4359595.7152321041</v>
          </cell>
          <cell r="E65">
            <v>21883849.715232104</v>
          </cell>
        </row>
        <row r="66">
          <cell r="B66" t="str">
            <v>LAS CHOAPAS</v>
          </cell>
          <cell r="C66">
            <v>101156959</v>
          </cell>
          <cell r="D66">
            <v>23688796.593948193</v>
          </cell>
          <cell r="E66">
            <v>124845755.59394819</v>
          </cell>
        </row>
        <row r="67">
          <cell r="B67" t="str">
            <v>CHOCAMÁN</v>
          </cell>
          <cell r="C67">
            <v>15480217</v>
          </cell>
          <cell r="D67">
            <v>5679496.8055546517</v>
          </cell>
          <cell r="E67">
            <v>21159713.805554651</v>
          </cell>
        </row>
        <row r="68">
          <cell r="B68" t="str">
            <v>CHONTLA</v>
          </cell>
          <cell r="C68">
            <v>19786474</v>
          </cell>
          <cell r="D68">
            <v>5036550.0494380351</v>
          </cell>
          <cell r="E68">
            <v>24823024.049438037</v>
          </cell>
        </row>
        <row r="69">
          <cell r="B69" t="str">
            <v>CHUMATLÁN</v>
          </cell>
          <cell r="C69">
            <v>4508286</v>
          </cell>
          <cell r="D69">
            <v>1210917.6553328838</v>
          </cell>
          <cell r="E69">
            <v>5719203.6553328838</v>
          </cell>
        </row>
        <row r="70">
          <cell r="B70" t="str">
            <v>EMILIANO ZAPATA</v>
          </cell>
          <cell r="C70">
            <v>28440723</v>
          </cell>
          <cell r="D70">
            <v>3225516.4512032634</v>
          </cell>
          <cell r="E70">
            <v>31666239.451203264</v>
          </cell>
        </row>
        <row r="71">
          <cell r="B71" t="str">
            <v>ESPINAL</v>
          </cell>
          <cell r="C71">
            <v>30347768</v>
          </cell>
          <cell r="D71">
            <v>7379791.6088718018</v>
          </cell>
          <cell r="E71">
            <v>37727559.608871803</v>
          </cell>
        </row>
        <row r="72">
          <cell r="B72" t="str">
            <v>FILOMENO MATA</v>
          </cell>
          <cell r="C72">
            <v>17603669</v>
          </cell>
          <cell r="D72">
            <v>8095330.6716922736</v>
          </cell>
          <cell r="E72">
            <v>25698999.671692275</v>
          </cell>
        </row>
        <row r="73">
          <cell r="B73" t="str">
            <v>FORTÍN</v>
          </cell>
          <cell r="C73">
            <v>18912152</v>
          </cell>
          <cell r="D73">
            <v>2796724.4662366542</v>
          </cell>
          <cell r="E73">
            <v>21708876.466236655</v>
          </cell>
        </row>
        <row r="74">
          <cell r="B74" t="str">
            <v>GUTIÉRREZ ZAMORA</v>
          </cell>
          <cell r="C74">
            <v>17386302</v>
          </cell>
          <cell r="D74">
            <v>2623939.4376626015</v>
          </cell>
          <cell r="E74">
            <v>20010241.437662601</v>
          </cell>
        </row>
        <row r="75">
          <cell r="B75" t="str">
            <v>HIDALGOTITLÁN</v>
          </cell>
          <cell r="C75">
            <v>17911979</v>
          </cell>
          <cell r="D75">
            <v>6033213.8345433651</v>
          </cell>
          <cell r="E75">
            <v>23945192.834543366</v>
          </cell>
        </row>
        <row r="76">
          <cell r="B76" t="str">
            <v>HUATUSCO</v>
          </cell>
          <cell r="C76">
            <v>32871987</v>
          </cell>
          <cell r="D76">
            <v>9279438.8664053343</v>
          </cell>
          <cell r="E76">
            <v>42151425.866405338</v>
          </cell>
        </row>
        <row r="77">
          <cell r="B77" t="str">
            <v>HUAYACOCOTLA</v>
          </cell>
          <cell r="C77">
            <v>32996431</v>
          </cell>
          <cell r="D77">
            <v>5293984.9776200028</v>
          </cell>
          <cell r="E77">
            <v>38290415.977620006</v>
          </cell>
        </row>
        <row r="78">
          <cell r="B78" t="str">
            <v>HUEYAPAN DE OCAMPO</v>
          </cell>
          <cell r="C78">
            <v>37728499</v>
          </cell>
          <cell r="D78">
            <v>9332075.0023442525</v>
          </cell>
          <cell r="E78">
            <v>47060574.002344251</v>
          </cell>
        </row>
        <row r="79">
          <cell r="B79" t="str">
            <v>HUILOAPAN DE CUAUHTÉMOC</v>
          </cell>
          <cell r="C79">
            <v>2847650</v>
          </cell>
          <cell r="D79">
            <v>503589.68574318959</v>
          </cell>
          <cell r="E79">
            <v>3351239.6857431894</v>
          </cell>
        </row>
        <row r="80">
          <cell r="B80" t="str">
            <v>IGNACIO DE LA LLAVE</v>
          </cell>
          <cell r="C80">
            <v>13281545</v>
          </cell>
          <cell r="D80">
            <v>4100622.3063186561</v>
          </cell>
          <cell r="E80">
            <v>17382167.306318656</v>
          </cell>
        </row>
        <row r="81">
          <cell r="B81" t="str">
            <v>ILAMATLÁN</v>
          </cell>
          <cell r="C81">
            <v>20760460</v>
          </cell>
          <cell r="D81">
            <v>5998206.2307865731</v>
          </cell>
          <cell r="E81">
            <v>26758666.230786573</v>
          </cell>
        </row>
        <row r="82">
          <cell r="B82" t="str">
            <v>ISLA</v>
          </cell>
          <cell r="C82">
            <v>25408395</v>
          </cell>
          <cell r="D82">
            <v>4306185.0965351118</v>
          </cell>
          <cell r="E82">
            <v>29714580.096535113</v>
          </cell>
        </row>
        <row r="83">
          <cell r="B83" t="str">
            <v>IXCATEPEC</v>
          </cell>
          <cell r="C83">
            <v>17158093</v>
          </cell>
          <cell r="D83">
            <v>4491661.7031409545</v>
          </cell>
          <cell r="E83">
            <v>21649754.703140955</v>
          </cell>
        </row>
        <row r="84">
          <cell r="B84" t="str">
            <v>IXHUACÁN DE LOS REYES</v>
          </cell>
          <cell r="C84">
            <v>9554764</v>
          </cell>
          <cell r="D84">
            <v>2271072.3346033143</v>
          </cell>
          <cell r="E84">
            <v>11825836.334603313</v>
          </cell>
        </row>
        <row r="85">
          <cell r="B85" t="str">
            <v>IXHUATLÁN DEL CAFÉ</v>
          </cell>
          <cell r="C85">
            <v>16957685</v>
          </cell>
          <cell r="D85">
            <v>7525591.7076536594</v>
          </cell>
          <cell r="E85">
            <v>24483276.70765366</v>
          </cell>
        </row>
        <row r="86">
          <cell r="B86" t="str">
            <v>IXHUATLANCILLO</v>
          </cell>
          <cell r="C86">
            <v>15189906</v>
          </cell>
          <cell r="D86">
            <v>1910326.0023142705</v>
          </cell>
          <cell r="E86">
            <v>17100232.00231427</v>
          </cell>
        </row>
        <row r="87">
          <cell r="B87" t="str">
            <v>IXHUATLÁN DEL SURESTE</v>
          </cell>
          <cell r="C87">
            <v>7088148</v>
          </cell>
          <cell r="D87">
            <v>1598830.517801122</v>
          </cell>
          <cell r="E87">
            <v>8686978.5178011227</v>
          </cell>
        </row>
        <row r="88">
          <cell r="B88" t="str">
            <v>IXHUATLÁN DE MADERO</v>
          </cell>
          <cell r="C88">
            <v>72858245</v>
          </cell>
          <cell r="D88">
            <v>22524516.015240859</v>
          </cell>
          <cell r="E88">
            <v>95382761.015240863</v>
          </cell>
        </row>
        <row r="89">
          <cell r="B89" t="str">
            <v>IXMATLAHUACAN</v>
          </cell>
          <cell r="C89">
            <v>4461519</v>
          </cell>
          <cell r="D89">
            <v>755333.32147055794</v>
          </cell>
          <cell r="E89">
            <v>5216852.3214705577</v>
          </cell>
        </row>
        <row r="90">
          <cell r="B90" t="str">
            <v>IXTACZOQUITLÁN</v>
          </cell>
          <cell r="C90">
            <v>29748461</v>
          </cell>
          <cell r="D90">
            <v>3525838.6079274071</v>
          </cell>
          <cell r="E90">
            <v>33274299.607927408</v>
          </cell>
        </row>
        <row r="91">
          <cell r="B91" t="str">
            <v>JALACINGO</v>
          </cell>
          <cell r="C91">
            <v>33856064</v>
          </cell>
          <cell r="D91">
            <v>13281723.037068021</v>
          </cell>
          <cell r="E91">
            <v>47137787.037068024</v>
          </cell>
        </row>
        <row r="92">
          <cell r="B92" t="str">
            <v>XALAPA</v>
          </cell>
          <cell r="C92">
            <v>107769551</v>
          </cell>
          <cell r="D92">
            <v>20162417.82070617</v>
          </cell>
          <cell r="E92">
            <v>127931968.82070617</v>
          </cell>
        </row>
        <row r="93">
          <cell r="B93" t="str">
            <v>JALCOMULCO</v>
          </cell>
          <cell r="C93">
            <v>3752127</v>
          </cell>
          <cell r="D93">
            <v>1051119.3488978422</v>
          </cell>
          <cell r="E93">
            <v>4803246.3488978427</v>
          </cell>
        </row>
        <row r="94">
          <cell r="B94" t="str">
            <v>JÁLTIPAN</v>
          </cell>
          <cell r="C94">
            <v>20605041</v>
          </cell>
          <cell r="D94">
            <v>4960788.4732139334</v>
          </cell>
          <cell r="E94">
            <v>25565829.473213933</v>
          </cell>
        </row>
        <row r="95">
          <cell r="B95" t="str">
            <v>JAMAPA</v>
          </cell>
          <cell r="C95">
            <v>4899194</v>
          </cell>
          <cell r="D95">
            <v>963675.09603689436</v>
          </cell>
          <cell r="E95">
            <v>5862869.0960368942</v>
          </cell>
        </row>
        <row r="96">
          <cell r="B96" t="str">
            <v>JESÚS CARRANZA</v>
          </cell>
          <cell r="C96">
            <v>20441114</v>
          </cell>
          <cell r="D96">
            <v>5643845.0020759683</v>
          </cell>
          <cell r="E96">
            <v>26084959.00207597</v>
          </cell>
        </row>
        <row r="97">
          <cell r="B97" t="str">
            <v>XICO</v>
          </cell>
          <cell r="C97">
            <v>20942721</v>
          </cell>
          <cell r="D97">
            <v>4912971.9187430525</v>
          </cell>
          <cell r="E97">
            <v>25855692.918743052</v>
          </cell>
        </row>
        <row r="98">
          <cell r="B98" t="str">
            <v>JILOTEPEC</v>
          </cell>
          <cell r="C98">
            <v>8155611</v>
          </cell>
          <cell r="D98">
            <v>1209780.7258351247</v>
          </cell>
          <cell r="E98">
            <v>9365391.725835124</v>
          </cell>
        </row>
        <row r="99">
          <cell r="B99" t="str">
            <v>JUAN RODRÍGUEZ CLARA</v>
          </cell>
          <cell r="C99">
            <v>23268388</v>
          </cell>
          <cell r="D99">
            <v>7117347.4637910603</v>
          </cell>
          <cell r="E99">
            <v>30385735.463791061</v>
          </cell>
        </row>
        <row r="100">
          <cell r="B100" t="str">
            <v>JUCHIQUE DE FERRER</v>
          </cell>
          <cell r="C100">
            <v>15488672</v>
          </cell>
          <cell r="D100">
            <v>3540724.1453811573</v>
          </cell>
          <cell r="E100">
            <v>19029396.145381156</v>
          </cell>
        </row>
        <row r="101">
          <cell r="B101" t="str">
            <v>LANDERO Y COSS</v>
          </cell>
          <cell r="C101">
            <v>949332</v>
          </cell>
          <cell r="D101">
            <v>327607.84870155458</v>
          </cell>
          <cell r="E101">
            <v>1276939.8487015546</v>
          </cell>
        </row>
        <row r="102">
          <cell r="B102" t="str">
            <v>LERDO DE TEJADA</v>
          </cell>
          <cell r="C102">
            <v>7876878</v>
          </cell>
          <cell r="D102">
            <v>920528.47723244678</v>
          </cell>
          <cell r="E102">
            <v>8797406.4772324469</v>
          </cell>
        </row>
        <row r="103">
          <cell r="B103" t="str">
            <v>MAGDALENA</v>
          </cell>
          <cell r="C103">
            <v>2969129</v>
          </cell>
          <cell r="D103">
            <v>1127553.4577702524</v>
          </cell>
          <cell r="E103">
            <v>4096682.4577702526</v>
          </cell>
        </row>
        <row r="104">
          <cell r="B104" t="str">
            <v>MALTRATA</v>
          </cell>
          <cell r="C104">
            <v>14573956</v>
          </cell>
          <cell r="D104">
            <v>3985112.4384496589</v>
          </cell>
          <cell r="E104">
            <v>18559068.438449658</v>
          </cell>
        </row>
        <row r="105">
          <cell r="B105" t="str">
            <v>MANLIO FABIO ALTAMIRANO</v>
          </cell>
          <cell r="C105">
            <v>10265777</v>
          </cell>
          <cell r="D105">
            <v>2551566.7108312333</v>
          </cell>
          <cell r="E105">
            <v>12817343.710831232</v>
          </cell>
        </row>
        <row r="106">
          <cell r="B106" t="str">
            <v>MARIANO ESCOBEDO</v>
          </cell>
          <cell r="C106">
            <v>24573718</v>
          </cell>
          <cell r="D106">
            <v>8191481.7471046858</v>
          </cell>
          <cell r="E106">
            <v>32765199.747104686</v>
          </cell>
        </row>
        <row r="107">
          <cell r="B107" t="str">
            <v>MARTÍNEZ DE LA TORRE</v>
          </cell>
          <cell r="C107">
            <v>50377129</v>
          </cell>
          <cell r="D107">
            <v>8379921.650594743</v>
          </cell>
          <cell r="E107">
            <v>58757050.650594741</v>
          </cell>
        </row>
        <row r="108">
          <cell r="B108" t="str">
            <v>MECATLÁN</v>
          </cell>
          <cell r="C108">
            <v>21777749</v>
          </cell>
          <cell r="D108">
            <v>6238488.3300536787</v>
          </cell>
          <cell r="E108">
            <v>28016237.33005368</v>
          </cell>
        </row>
        <row r="109">
          <cell r="B109" t="str">
            <v>MECAYAPAN</v>
          </cell>
          <cell r="C109">
            <v>19137655</v>
          </cell>
          <cell r="D109">
            <v>8721575.4274275657</v>
          </cell>
          <cell r="E109">
            <v>27859230.427427568</v>
          </cell>
        </row>
        <row r="110">
          <cell r="B110" t="str">
            <v>MEDELLÍN</v>
          </cell>
          <cell r="C110">
            <v>15139722</v>
          </cell>
          <cell r="D110">
            <v>3296085.774178389</v>
          </cell>
          <cell r="E110">
            <v>18435807.774178389</v>
          </cell>
        </row>
        <row r="111">
          <cell r="B111" t="str">
            <v>MIAHUATLÁN</v>
          </cell>
          <cell r="C111">
            <v>2528095</v>
          </cell>
          <cell r="D111">
            <v>862487.89180880552</v>
          </cell>
          <cell r="E111">
            <v>3390582.8918088055</v>
          </cell>
        </row>
        <row r="112">
          <cell r="B112" t="str">
            <v>LAS MINAS</v>
          </cell>
          <cell r="C112">
            <v>3601084</v>
          </cell>
          <cell r="D112">
            <v>1190252.6265572386</v>
          </cell>
          <cell r="E112">
            <v>4791336.6265572384</v>
          </cell>
        </row>
        <row r="113">
          <cell r="B113" t="str">
            <v>MINATITLÁN</v>
          </cell>
          <cell r="C113">
            <v>81080952</v>
          </cell>
          <cell r="D113">
            <v>15529157.422395045</v>
          </cell>
          <cell r="E113">
            <v>96610109.422395051</v>
          </cell>
        </row>
        <row r="114">
          <cell r="B114" t="str">
            <v>MISANTLA</v>
          </cell>
          <cell r="C114">
            <v>38290896</v>
          </cell>
          <cell r="D114">
            <v>9952582.2298631631</v>
          </cell>
          <cell r="E114">
            <v>48243478.229863167</v>
          </cell>
        </row>
        <row r="115">
          <cell r="B115" t="str">
            <v>MIXTLA DE ALTAMIRANO</v>
          </cell>
          <cell r="C115">
            <v>23503966</v>
          </cell>
          <cell r="D115">
            <v>6271808.2057008408</v>
          </cell>
          <cell r="E115">
            <v>29775774.205700841</v>
          </cell>
        </row>
        <row r="116">
          <cell r="B116" t="str">
            <v>MOLOACÁN</v>
          </cell>
          <cell r="C116">
            <v>9993491</v>
          </cell>
          <cell r="D116">
            <v>2815356.0900008427</v>
          </cell>
          <cell r="E116">
            <v>12808847.090000842</v>
          </cell>
        </row>
        <row r="117">
          <cell r="B117" t="str">
            <v>NAOLINCO</v>
          </cell>
          <cell r="C117">
            <v>10217951</v>
          </cell>
          <cell r="D117">
            <v>1720268.792111635</v>
          </cell>
          <cell r="E117">
            <v>11938219.792111635</v>
          </cell>
        </row>
        <row r="118">
          <cell r="B118" t="str">
            <v>NARANJAL</v>
          </cell>
          <cell r="C118">
            <v>3312305</v>
          </cell>
          <cell r="D118">
            <v>1075935.7214775905</v>
          </cell>
          <cell r="E118">
            <v>4388240.7214775905</v>
          </cell>
        </row>
        <row r="119">
          <cell r="B119" t="str">
            <v>NAUTLA</v>
          </cell>
          <cell r="C119">
            <v>7805682</v>
          </cell>
          <cell r="D119">
            <v>1186283.5374149526</v>
          </cell>
          <cell r="E119">
            <v>8991965.5374149531</v>
          </cell>
        </row>
        <row r="120">
          <cell r="B120" t="str">
            <v>NOGALES</v>
          </cell>
          <cell r="C120">
            <v>15907277</v>
          </cell>
          <cell r="D120">
            <v>4751886.9905088367</v>
          </cell>
          <cell r="E120">
            <v>20659163.990508836</v>
          </cell>
        </row>
        <row r="121">
          <cell r="B121" t="str">
            <v>OLUTA</v>
          </cell>
          <cell r="C121">
            <v>8208384</v>
          </cell>
          <cell r="D121">
            <v>1797005.4041466147</v>
          </cell>
          <cell r="E121">
            <v>10005389.404146615</v>
          </cell>
        </row>
        <row r="122">
          <cell r="B122" t="str">
            <v>OMEALCA</v>
          </cell>
          <cell r="C122">
            <v>16072840</v>
          </cell>
          <cell r="D122">
            <v>3313387.6132609332</v>
          </cell>
          <cell r="E122">
            <v>19386227.613260932</v>
          </cell>
        </row>
        <row r="123">
          <cell r="B123" t="str">
            <v>ORIZABA</v>
          </cell>
          <cell r="C123">
            <v>25057998</v>
          </cell>
          <cell r="D123">
            <v>2175740.7758853491</v>
          </cell>
          <cell r="E123">
            <v>27233738.775885351</v>
          </cell>
        </row>
        <row r="124">
          <cell r="B124" t="str">
            <v>OTATITLÁN</v>
          </cell>
          <cell r="C124">
            <v>2710858</v>
          </cell>
          <cell r="D124">
            <v>415629.84896337095</v>
          </cell>
          <cell r="E124">
            <v>3126487.848963371</v>
          </cell>
        </row>
        <row r="125">
          <cell r="B125" t="str">
            <v>OTEAPAN</v>
          </cell>
          <cell r="C125">
            <v>10064216</v>
          </cell>
          <cell r="D125">
            <v>3500209.713903904</v>
          </cell>
          <cell r="E125">
            <v>13564425.713903904</v>
          </cell>
        </row>
        <row r="126">
          <cell r="B126" t="str">
            <v>OZULUAMA</v>
          </cell>
          <cell r="C126">
            <v>31353359</v>
          </cell>
          <cell r="D126">
            <v>7385384.6625977047</v>
          </cell>
          <cell r="E126">
            <v>38738743.662597701</v>
          </cell>
        </row>
        <row r="127">
          <cell r="B127" t="str">
            <v>PAJAPAN</v>
          </cell>
          <cell r="C127">
            <v>20185274</v>
          </cell>
          <cell r="D127">
            <v>5672189.7990570702</v>
          </cell>
          <cell r="E127">
            <v>25857463.79905707</v>
          </cell>
        </row>
        <row r="128">
          <cell r="B128" t="str">
            <v>PÁNUCO</v>
          </cell>
          <cell r="C128">
            <v>72626269</v>
          </cell>
          <cell r="D128">
            <v>9641590.2473080344</v>
          </cell>
          <cell r="E128">
            <v>82267859.247308031</v>
          </cell>
        </row>
        <row r="129">
          <cell r="B129" t="str">
            <v>PAPANTLA</v>
          </cell>
          <cell r="C129">
            <v>136817480</v>
          </cell>
          <cell r="D129">
            <v>32522168.462800924</v>
          </cell>
          <cell r="E129">
            <v>169339648.46280092</v>
          </cell>
        </row>
        <row r="130">
          <cell r="B130" t="str">
            <v>PASO DEL MACHO</v>
          </cell>
          <cell r="C130">
            <v>17842360</v>
          </cell>
          <cell r="D130">
            <v>4490432.1069023795</v>
          </cell>
          <cell r="E130">
            <v>22332792.10690238</v>
          </cell>
        </row>
        <row r="131">
          <cell r="B131" t="str">
            <v>PASO DE OVEJAS</v>
          </cell>
          <cell r="C131">
            <v>15646811</v>
          </cell>
          <cell r="D131">
            <v>2541507.4047276075</v>
          </cell>
          <cell r="E131">
            <v>18188318.404727608</v>
          </cell>
        </row>
        <row r="132">
          <cell r="B132" t="str">
            <v>LA PERLA</v>
          </cell>
          <cell r="C132">
            <v>33415650</v>
          </cell>
          <cell r="D132">
            <v>10557087.059706273</v>
          </cell>
          <cell r="E132">
            <v>43972737.059706271</v>
          </cell>
        </row>
        <row r="133">
          <cell r="B133" t="str">
            <v>PEROTE</v>
          </cell>
          <cell r="C133">
            <v>33993381</v>
          </cell>
          <cell r="D133">
            <v>6976147.1463964153</v>
          </cell>
          <cell r="E133">
            <v>40969528.146396413</v>
          </cell>
        </row>
        <row r="134">
          <cell r="B134" t="str">
            <v>PLATÓN SÁNCHEZ</v>
          </cell>
          <cell r="C134">
            <v>20050349</v>
          </cell>
          <cell r="D134">
            <v>3765934.2142903809</v>
          </cell>
          <cell r="E134">
            <v>23816283.21429038</v>
          </cell>
        </row>
        <row r="135">
          <cell r="B135" t="str">
            <v>PLAYA VICENTE</v>
          </cell>
          <cell r="C135">
            <v>33498886</v>
          </cell>
          <cell r="D135">
            <v>12457231.550941909</v>
          </cell>
          <cell r="E135">
            <v>45956117.550941907</v>
          </cell>
        </row>
        <row r="136">
          <cell r="B136" t="str">
            <v>POZA RICA DE HIDALGO</v>
          </cell>
          <cell r="C136">
            <v>44960446</v>
          </cell>
          <cell r="D136">
            <v>8597377.3934670892</v>
          </cell>
          <cell r="E136">
            <v>53557823.393467091</v>
          </cell>
        </row>
        <row r="137">
          <cell r="B137" t="str">
            <v>LAS VIGAS DE RAMÍREZ</v>
          </cell>
          <cell r="C137">
            <v>11772549</v>
          </cell>
          <cell r="D137">
            <v>4827836.6295688814</v>
          </cell>
          <cell r="E137">
            <v>16600385.629568882</v>
          </cell>
        </row>
        <row r="138">
          <cell r="B138" t="str">
            <v>PUEBLO VIEJO</v>
          </cell>
          <cell r="C138">
            <v>30905315</v>
          </cell>
          <cell r="D138">
            <v>5627554.9012862835</v>
          </cell>
          <cell r="E138">
            <v>36532869.901286282</v>
          </cell>
        </row>
        <row r="139">
          <cell r="B139" t="str">
            <v>PUENTE NACIONAL</v>
          </cell>
          <cell r="C139">
            <v>10248532</v>
          </cell>
          <cell r="D139">
            <v>2040424.23105806</v>
          </cell>
          <cell r="E139">
            <v>12288956.231058059</v>
          </cell>
        </row>
        <row r="140">
          <cell r="B140" t="str">
            <v>RAFAEL DELGADO</v>
          </cell>
          <cell r="C140">
            <v>19371038</v>
          </cell>
          <cell r="D140">
            <v>6288448.6544720754</v>
          </cell>
          <cell r="E140">
            <v>25659486.654472075</v>
          </cell>
        </row>
        <row r="141">
          <cell r="B141" t="str">
            <v>RAFAEL LUCIO</v>
          </cell>
          <cell r="C141">
            <v>2299201</v>
          </cell>
          <cell r="D141">
            <v>668948.22871659545</v>
          </cell>
          <cell r="E141">
            <v>2968149.2287165956</v>
          </cell>
        </row>
        <row r="142">
          <cell r="B142" t="str">
            <v>LOS REYES</v>
          </cell>
          <cell r="C142">
            <v>9107669</v>
          </cell>
          <cell r="D142">
            <v>2445998.3341232878</v>
          </cell>
          <cell r="E142">
            <v>11553667.334123287</v>
          </cell>
        </row>
        <row r="143">
          <cell r="B143" t="str">
            <v>RÍO BLANCO</v>
          </cell>
          <cell r="C143">
            <v>10742177</v>
          </cell>
          <cell r="D143">
            <v>1215842.4734432984</v>
          </cell>
          <cell r="E143">
            <v>11958019.473443298</v>
          </cell>
        </row>
        <row r="144">
          <cell r="B144" t="str">
            <v>SALTABARRANCA</v>
          </cell>
          <cell r="C144">
            <v>3923432</v>
          </cell>
          <cell r="D144">
            <v>289196.96012737852</v>
          </cell>
          <cell r="E144">
            <v>4212628.9601273788</v>
          </cell>
        </row>
        <row r="145">
          <cell r="B145" t="str">
            <v>SAN ANDRÉS TENEJAPAN</v>
          </cell>
          <cell r="C145">
            <v>2803018</v>
          </cell>
          <cell r="D145">
            <v>967109.78768423444</v>
          </cell>
          <cell r="E145">
            <v>3770127.7876842343</v>
          </cell>
        </row>
        <row r="146">
          <cell r="B146" t="str">
            <v>SAN ANDRÉS TUXTLA</v>
          </cell>
          <cell r="C146">
            <v>138849550</v>
          </cell>
          <cell r="D146">
            <v>26777803.955828242</v>
          </cell>
          <cell r="E146">
            <v>165627353.95582825</v>
          </cell>
        </row>
        <row r="147">
          <cell r="B147" t="str">
            <v>SAN JUAN EVANGELISTA</v>
          </cell>
          <cell r="C147">
            <v>26639752</v>
          </cell>
          <cell r="D147">
            <v>8628159.2238213085</v>
          </cell>
          <cell r="E147">
            <v>35267911.223821312</v>
          </cell>
        </row>
        <row r="148">
          <cell r="B148" t="str">
            <v>SANTIAGO TUXTLA</v>
          </cell>
          <cell r="C148">
            <v>55294957</v>
          </cell>
          <cell r="D148">
            <v>10184382.436387232</v>
          </cell>
          <cell r="E148">
            <v>65479339.436387233</v>
          </cell>
        </row>
        <row r="149">
          <cell r="B149" t="str">
            <v>SAYULA DE ALEMÁN</v>
          </cell>
          <cell r="C149">
            <v>27530030</v>
          </cell>
          <cell r="D149">
            <v>8354684.7509679869</v>
          </cell>
          <cell r="E149">
            <v>35884714.750967987</v>
          </cell>
        </row>
        <row r="150">
          <cell r="B150" t="str">
            <v>SOCONUSCO</v>
          </cell>
          <cell r="C150">
            <v>7642185</v>
          </cell>
          <cell r="D150">
            <v>1080048.9231493033</v>
          </cell>
          <cell r="E150">
            <v>8722233.9231493026</v>
          </cell>
        </row>
        <row r="151">
          <cell r="B151" t="str">
            <v>SOCHIAPA</v>
          </cell>
          <cell r="C151">
            <v>2461497</v>
          </cell>
          <cell r="D151">
            <v>885761.86538259243</v>
          </cell>
          <cell r="E151">
            <v>3347258.8653825922</v>
          </cell>
        </row>
        <row r="152">
          <cell r="B152" t="str">
            <v>SOLEDAD ATZOMPA</v>
          </cell>
          <cell r="C152">
            <v>29522947</v>
          </cell>
          <cell r="D152">
            <v>11857423.869599387</v>
          </cell>
          <cell r="E152">
            <v>41380370.869599387</v>
          </cell>
        </row>
        <row r="153">
          <cell r="B153" t="str">
            <v>SOLEDAD DE DOBLADO</v>
          </cell>
          <cell r="C153">
            <v>15130367</v>
          </cell>
          <cell r="D153">
            <v>3508994.6764106834</v>
          </cell>
          <cell r="E153">
            <v>18639361.676410682</v>
          </cell>
        </row>
        <row r="154">
          <cell r="B154" t="str">
            <v>SOTEAPAN</v>
          </cell>
          <cell r="C154">
            <v>50114080</v>
          </cell>
          <cell r="D154">
            <v>15842326.500305586</v>
          </cell>
          <cell r="E154">
            <v>65956406.500305586</v>
          </cell>
        </row>
        <row r="155">
          <cell r="B155" t="str">
            <v>TAMALÍN</v>
          </cell>
          <cell r="C155">
            <v>11200304</v>
          </cell>
          <cell r="D155">
            <v>3141728.6985753593</v>
          </cell>
          <cell r="E155">
            <v>14342032.698575359</v>
          </cell>
        </row>
        <row r="156">
          <cell r="B156" t="str">
            <v>TAMIAHUA</v>
          </cell>
          <cell r="C156">
            <v>23932860</v>
          </cell>
          <cell r="D156">
            <v>7131062.8096362492</v>
          </cell>
          <cell r="E156">
            <v>31063922.80963625</v>
          </cell>
        </row>
        <row r="157">
          <cell r="B157" t="str">
            <v>TAMPICO ALTO</v>
          </cell>
          <cell r="C157">
            <v>17088922</v>
          </cell>
          <cell r="D157">
            <v>1859043.3309300463</v>
          </cell>
          <cell r="E157">
            <v>18947965.330930047</v>
          </cell>
        </row>
        <row r="158">
          <cell r="B158" t="str">
            <v>TANCOCO</v>
          </cell>
          <cell r="C158">
            <v>6473080</v>
          </cell>
          <cell r="D158">
            <v>1501692.9483698963</v>
          </cell>
          <cell r="E158">
            <v>7974772.948369896</v>
          </cell>
        </row>
        <row r="159">
          <cell r="B159" t="str">
            <v>TANTIMA</v>
          </cell>
          <cell r="C159">
            <v>14842294</v>
          </cell>
          <cell r="D159">
            <v>3734818.8961291071</v>
          </cell>
          <cell r="E159">
            <v>18577112.896129109</v>
          </cell>
        </row>
        <row r="160">
          <cell r="B160" t="str">
            <v>TANTOYUCA</v>
          </cell>
          <cell r="C160">
            <v>189733795</v>
          </cell>
          <cell r="D160">
            <v>33409652.760102808</v>
          </cell>
          <cell r="E160">
            <v>223143447.76010281</v>
          </cell>
        </row>
        <row r="161">
          <cell r="B161" t="str">
            <v>TATATILA</v>
          </cell>
          <cell r="C161">
            <v>6457087</v>
          </cell>
          <cell r="D161">
            <v>1911237.5054594085</v>
          </cell>
          <cell r="E161">
            <v>8368324.5054594083</v>
          </cell>
        </row>
        <row r="162">
          <cell r="B162" t="str">
            <v>CASTILLO DE TEAYO</v>
          </cell>
          <cell r="C162">
            <v>17897768</v>
          </cell>
          <cell r="D162">
            <v>4762348.9681432955</v>
          </cell>
          <cell r="E162">
            <v>22660116.968143295</v>
          </cell>
        </row>
        <row r="163">
          <cell r="B163" t="str">
            <v>TECOLUTLA</v>
          </cell>
          <cell r="C163">
            <v>23677322</v>
          </cell>
          <cell r="D163">
            <v>5917954.1255983133</v>
          </cell>
          <cell r="E163">
            <v>29595276.125598311</v>
          </cell>
        </row>
        <row r="164">
          <cell r="B164" t="str">
            <v>TEHUIPANGO</v>
          </cell>
          <cell r="C164">
            <v>40433506</v>
          </cell>
          <cell r="D164">
            <v>14079078.14926639</v>
          </cell>
          <cell r="E164">
            <v>54512584.149266392</v>
          </cell>
        </row>
        <row r="165">
          <cell r="B165" t="str">
            <v>ÁLAMO TEMAPACHE</v>
          </cell>
          <cell r="C165">
            <v>96505627</v>
          </cell>
          <cell r="D165">
            <v>29572158.529496718</v>
          </cell>
          <cell r="E165">
            <v>126077785.52949671</v>
          </cell>
        </row>
        <row r="166">
          <cell r="B166" t="str">
            <v>TEMPOAL</v>
          </cell>
          <cell r="C166">
            <v>41826081</v>
          </cell>
          <cell r="D166">
            <v>8120338.9917878704</v>
          </cell>
          <cell r="E166">
            <v>49946419.991787873</v>
          </cell>
        </row>
        <row r="167">
          <cell r="B167" t="str">
            <v>TENAMPA</v>
          </cell>
          <cell r="C167">
            <v>6899415</v>
          </cell>
          <cell r="D167">
            <v>1407716.3637091713</v>
          </cell>
          <cell r="E167">
            <v>8307131.3637091713</v>
          </cell>
        </row>
        <row r="168">
          <cell r="B168" t="str">
            <v>TENOCHTITLÁN</v>
          </cell>
          <cell r="C168">
            <v>5879719</v>
          </cell>
          <cell r="D168">
            <v>1239938.1770613745</v>
          </cell>
          <cell r="E168">
            <v>7119657.1770613743</v>
          </cell>
        </row>
        <row r="169">
          <cell r="B169" t="str">
            <v>TEOCELO</v>
          </cell>
          <cell r="C169">
            <v>8148663</v>
          </cell>
          <cell r="D169">
            <v>1399447.8245759273</v>
          </cell>
          <cell r="E169">
            <v>9548110.8245759271</v>
          </cell>
        </row>
        <row r="170">
          <cell r="B170" t="str">
            <v>TEPATLAXCO</v>
          </cell>
          <cell r="C170">
            <v>9297683</v>
          </cell>
          <cell r="D170">
            <v>3164036.6398889925</v>
          </cell>
          <cell r="E170">
            <v>12461719.639888993</v>
          </cell>
        </row>
        <row r="171">
          <cell r="B171" t="str">
            <v>TEPETLÁN</v>
          </cell>
          <cell r="C171">
            <v>6232673</v>
          </cell>
          <cell r="D171">
            <v>2188474.8180734366</v>
          </cell>
          <cell r="E171">
            <v>8421147.8180734366</v>
          </cell>
        </row>
        <row r="172">
          <cell r="B172" t="str">
            <v>TEPETZINTLA</v>
          </cell>
          <cell r="C172">
            <v>15711171</v>
          </cell>
          <cell r="D172">
            <v>4917104.2207737919</v>
          </cell>
          <cell r="E172">
            <v>20628275.220773794</v>
          </cell>
        </row>
        <row r="173">
          <cell r="B173" t="str">
            <v>TEQUILA</v>
          </cell>
          <cell r="C173">
            <v>22604800</v>
          </cell>
          <cell r="D173">
            <v>6091553.4825535547</v>
          </cell>
          <cell r="E173">
            <v>28696353.482553557</v>
          </cell>
        </row>
        <row r="174">
          <cell r="B174" t="str">
            <v>JOSÉ AZUETA</v>
          </cell>
          <cell r="C174">
            <v>14516361</v>
          </cell>
          <cell r="D174">
            <v>4893871.7801310932</v>
          </cell>
          <cell r="E174">
            <v>19410232.780131094</v>
          </cell>
        </row>
        <row r="175">
          <cell r="B175" t="str">
            <v>TEXCATEPEC</v>
          </cell>
          <cell r="C175">
            <v>20248501</v>
          </cell>
          <cell r="D175">
            <v>4322467.1282768007</v>
          </cell>
          <cell r="E175">
            <v>24570968.128276803</v>
          </cell>
        </row>
        <row r="176">
          <cell r="B176" t="str">
            <v>TEXHUACÁN</v>
          </cell>
          <cell r="C176">
            <v>8263143</v>
          </cell>
          <cell r="D176">
            <v>1979172.8140951013</v>
          </cell>
          <cell r="E176">
            <v>10242315.814095102</v>
          </cell>
        </row>
        <row r="177">
          <cell r="B177" t="str">
            <v>TEXISTEPEC</v>
          </cell>
          <cell r="C177">
            <v>16702730</v>
          </cell>
          <cell r="D177">
            <v>6876876.5118058287</v>
          </cell>
          <cell r="E177">
            <v>23579606.511805829</v>
          </cell>
        </row>
        <row r="178">
          <cell r="B178" t="str">
            <v>TEZONAPA</v>
          </cell>
          <cell r="C178">
            <v>62669903</v>
          </cell>
          <cell r="D178">
            <v>13965278.688917274</v>
          </cell>
          <cell r="E178">
            <v>76635181.688917279</v>
          </cell>
        </row>
        <row r="179">
          <cell r="B179" t="str">
            <v>TIERRA BLANCA</v>
          </cell>
          <cell r="C179">
            <v>46987435</v>
          </cell>
          <cell r="D179">
            <v>7132338.3112216806</v>
          </cell>
          <cell r="E179">
            <v>54119773.311221682</v>
          </cell>
        </row>
        <row r="180">
          <cell r="B180" t="str">
            <v>TIHUATLÁN</v>
          </cell>
          <cell r="C180">
            <v>75722393</v>
          </cell>
          <cell r="D180">
            <v>25443664.452550232</v>
          </cell>
          <cell r="E180">
            <v>101166057.45255023</v>
          </cell>
        </row>
        <row r="181">
          <cell r="B181" t="str">
            <v>TLACOJALPAN</v>
          </cell>
          <cell r="C181">
            <v>3390825</v>
          </cell>
          <cell r="D181">
            <v>603306.29445134429</v>
          </cell>
          <cell r="E181">
            <v>3994131.2944513443</v>
          </cell>
        </row>
        <row r="182">
          <cell r="B182" t="str">
            <v>TLACOLULAN</v>
          </cell>
          <cell r="C182">
            <v>8544035</v>
          </cell>
          <cell r="D182">
            <v>3180284.7091549477</v>
          </cell>
          <cell r="E182">
            <v>11724319.709154949</v>
          </cell>
        </row>
        <row r="183">
          <cell r="B183" t="str">
            <v>TLACOTALPAN</v>
          </cell>
          <cell r="C183">
            <v>9950299</v>
          </cell>
          <cell r="D183">
            <v>1317997.5643930039</v>
          </cell>
          <cell r="E183">
            <v>11268296.564393004</v>
          </cell>
        </row>
        <row r="184">
          <cell r="B184" t="str">
            <v>TLACOTEPEC DE MEJÍA</v>
          </cell>
          <cell r="C184">
            <v>3212812</v>
          </cell>
          <cell r="D184">
            <v>667605.01952020219</v>
          </cell>
          <cell r="E184">
            <v>3880417.0195202022</v>
          </cell>
        </row>
        <row r="185">
          <cell r="B185" t="str">
            <v>TLACHICHILCO</v>
          </cell>
          <cell r="C185">
            <v>24941052</v>
          </cell>
          <cell r="D185">
            <v>4570952.3398100231</v>
          </cell>
          <cell r="E185">
            <v>29512004.339810021</v>
          </cell>
        </row>
        <row r="186">
          <cell r="B186" t="str">
            <v>TLALIXCOYAN</v>
          </cell>
          <cell r="C186">
            <v>23565833</v>
          </cell>
          <cell r="D186">
            <v>3752507.4790222682</v>
          </cell>
          <cell r="E186">
            <v>27318340.479022268</v>
          </cell>
        </row>
        <row r="187">
          <cell r="B187" t="str">
            <v>TLALNELHUAYOCAN</v>
          </cell>
          <cell r="C187">
            <v>7804995</v>
          </cell>
          <cell r="D187">
            <v>2660001.1441090512</v>
          </cell>
          <cell r="E187">
            <v>10464996.144109052</v>
          </cell>
        </row>
        <row r="188">
          <cell r="B188" t="str">
            <v>TLAPACOYAN</v>
          </cell>
          <cell r="C188">
            <v>30219638</v>
          </cell>
          <cell r="D188">
            <v>10615997.511897255</v>
          </cell>
          <cell r="E188">
            <v>40835635.511897251</v>
          </cell>
        </row>
        <row r="189">
          <cell r="B189" t="str">
            <v>TLAQUILPA</v>
          </cell>
          <cell r="C189">
            <v>9458562</v>
          </cell>
          <cell r="D189">
            <v>2425114.397161792</v>
          </cell>
          <cell r="E189">
            <v>11883676.397161793</v>
          </cell>
        </row>
        <row r="190">
          <cell r="B190" t="str">
            <v>TLILAPAN</v>
          </cell>
          <cell r="C190">
            <v>3506545</v>
          </cell>
          <cell r="D190">
            <v>1103345.2063881743</v>
          </cell>
          <cell r="E190">
            <v>4609890.2063881746</v>
          </cell>
        </row>
        <row r="191">
          <cell r="B191" t="str">
            <v>TOMATLÁN</v>
          </cell>
          <cell r="C191">
            <v>3882767</v>
          </cell>
          <cell r="D191">
            <v>640526.58127923193</v>
          </cell>
          <cell r="E191">
            <v>4523293.5812792322</v>
          </cell>
        </row>
        <row r="192">
          <cell r="B192" t="str">
            <v>TONAYÁN</v>
          </cell>
          <cell r="C192">
            <v>5169771</v>
          </cell>
          <cell r="D192">
            <v>1970836.9635210566</v>
          </cell>
          <cell r="E192">
            <v>7140607.9635210568</v>
          </cell>
        </row>
        <row r="193">
          <cell r="B193" t="str">
            <v>TOTUTLA</v>
          </cell>
          <cell r="C193">
            <v>12205878</v>
          </cell>
          <cell r="D193">
            <v>4191643.5758792115</v>
          </cell>
          <cell r="E193">
            <v>16397521.575879212</v>
          </cell>
        </row>
        <row r="194">
          <cell r="B194" t="str">
            <v>TUXPAN</v>
          </cell>
          <cell r="C194">
            <v>72151377</v>
          </cell>
          <cell r="D194">
            <v>12972966.409210121</v>
          </cell>
          <cell r="E194">
            <v>85124343.409210116</v>
          </cell>
        </row>
        <row r="195">
          <cell r="B195" t="str">
            <v>TUXTILLA</v>
          </cell>
          <cell r="C195">
            <v>1362532</v>
          </cell>
          <cell r="D195">
            <v>181705.06277775043</v>
          </cell>
          <cell r="E195">
            <v>1544237.0627777504</v>
          </cell>
        </row>
        <row r="196">
          <cell r="B196" t="str">
            <v>URSULO GALVÁN</v>
          </cell>
          <cell r="C196">
            <v>7839457</v>
          </cell>
          <cell r="D196">
            <v>912965.54972691403</v>
          </cell>
          <cell r="E196">
            <v>8752422.5497269146</v>
          </cell>
        </row>
        <row r="197">
          <cell r="B197" t="str">
            <v>VEGA DE ALATORRE</v>
          </cell>
          <cell r="C197">
            <v>11131148</v>
          </cell>
          <cell r="D197">
            <v>1861887.2861621638</v>
          </cell>
          <cell r="E197">
            <v>12993035.286162164</v>
          </cell>
        </row>
        <row r="198">
          <cell r="B198" t="str">
            <v>VERACRUZ</v>
          </cell>
          <cell r="C198">
            <v>98413772</v>
          </cell>
          <cell r="D198">
            <v>20477714.056456991</v>
          </cell>
          <cell r="E198">
            <v>118891486.05645698</v>
          </cell>
        </row>
        <row r="199">
          <cell r="B199" t="str">
            <v>VILLA ALDAMA</v>
          </cell>
          <cell r="C199">
            <v>6911792</v>
          </cell>
          <cell r="D199">
            <v>2820033.8681567418</v>
          </cell>
          <cell r="E199">
            <v>9731825.8681567423</v>
          </cell>
        </row>
        <row r="200">
          <cell r="B200" t="str">
            <v>XOXOCOTLA</v>
          </cell>
          <cell r="C200">
            <v>8120260</v>
          </cell>
          <cell r="D200">
            <v>2084884.729561728</v>
          </cell>
          <cell r="E200">
            <v>10205144.729561727</v>
          </cell>
        </row>
        <row r="201">
          <cell r="B201" t="str">
            <v>YANGA</v>
          </cell>
          <cell r="C201">
            <v>8612415</v>
          </cell>
          <cell r="D201">
            <v>1416396.4283871478</v>
          </cell>
          <cell r="E201">
            <v>10028811.428387148</v>
          </cell>
        </row>
        <row r="202">
          <cell r="B202" t="str">
            <v>YECUATLA</v>
          </cell>
          <cell r="C202">
            <v>12284567</v>
          </cell>
          <cell r="D202">
            <v>2590580.5169264465</v>
          </cell>
          <cell r="E202">
            <v>14875147.516926447</v>
          </cell>
        </row>
        <row r="203">
          <cell r="B203" t="str">
            <v>ZACUALPAN</v>
          </cell>
          <cell r="C203">
            <v>14618311</v>
          </cell>
          <cell r="D203">
            <v>2929676.8568177624</v>
          </cell>
          <cell r="E203">
            <v>17547987.856817763</v>
          </cell>
        </row>
        <row r="204">
          <cell r="B204" t="str">
            <v>ZARAGOZA</v>
          </cell>
          <cell r="C204">
            <v>6029494</v>
          </cell>
          <cell r="D204">
            <v>3489925.9214811982</v>
          </cell>
          <cell r="E204">
            <v>9519419.9214811977</v>
          </cell>
        </row>
        <row r="205">
          <cell r="B205" t="str">
            <v>ZENTLA</v>
          </cell>
          <cell r="C205">
            <v>9983958</v>
          </cell>
          <cell r="D205">
            <v>2713063.8336338364</v>
          </cell>
          <cell r="E205">
            <v>12697021.833633836</v>
          </cell>
        </row>
        <row r="206">
          <cell r="B206" t="str">
            <v>ZONGOLICA</v>
          </cell>
          <cell r="C206">
            <v>63597862</v>
          </cell>
          <cell r="D206">
            <v>16112821.549445176</v>
          </cell>
          <cell r="E206">
            <v>79710683.549445182</v>
          </cell>
        </row>
        <row r="207">
          <cell r="B207" t="str">
            <v>ZONTECOMATLÁN</v>
          </cell>
          <cell r="C207">
            <v>29386549</v>
          </cell>
          <cell r="D207">
            <v>6463349.1090055956</v>
          </cell>
          <cell r="E207">
            <v>35849898.109005593</v>
          </cell>
        </row>
        <row r="208">
          <cell r="B208" t="str">
            <v>ZOZOCOLCO DE HIDALGO</v>
          </cell>
          <cell r="C208">
            <v>27956708</v>
          </cell>
          <cell r="D208">
            <v>6073234.8139614034</v>
          </cell>
          <cell r="E208">
            <v>34029942.813961402</v>
          </cell>
        </row>
        <row r="209">
          <cell r="B209" t="str">
            <v>AGUA DULCE</v>
          </cell>
          <cell r="C209">
            <v>17152550</v>
          </cell>
          <cell r="D209">
            <v>4720438.7228730749</v>
          </cell>
          <cell r="E209">
            <v>21872988.722873077</v>
          </cell>
        </row>
        <row r="210">
          <cell r="B210" t="str">
            <v>EL HIGO</v>
          </cell>
          <cell r="C210">
            <v>15078436</v>
          </cell>
          <cell r="D210">
            <v>2479860.3446693937</v>
          </cell>
          <cell r="E210">
            <v>17558296.344669394</v>
          </cell>
        </row>
        <row r="211">
          <cell r="B211" t="str">
            <v>NANCHITAL DE LÁZARO CÁRDENAS DEL RÍO</v>
          </cell>
          <cell r="C211">
            <v>7041510</v>
          </cell>
          <cell r="D211">
            <v>1150588.6298443058</v>
          </cell>
          <cell r="E211">
            <v>8192098.629844306</v>
          </cell>
        </row>
        <row r="212">
          <cell r="B212" t="str">
            <v>TRES VALLES</v>
          </cell>
          <cell r="C212">
            <v>25992753</v>
          </cell>
          <cell r="D212">
            <v>5561643.1063132454</v>
          </cell>
          <cell r="E212">
            <v>31554396.106313244</v>
          </cell>
        </row>
        <row r="213">
          <cell r="B213" t="str">
            <v>CARLOS A. CARRILLO</v>
          </cell>
          <cell r="C213">
            <v>9555203</v>
          </cell>
          <cell r="D213">
            <v>1741297.0204322115</v>
          </cell>
          <cell r="E213">
            <v>11296500.020432211</v>
          </cell>
        </row>
        <row r="214">
          <cell r="B214" t="str">
            <v>TATAHUICAPAN DE JUÁREZ</v>
          </cell>
          <cell r="C214">
            <v>12812249</v>
          </cell>
          <cell r="D214">
            <v>5952940.0866652271</v>
          </cell>
          <cell r="E214">
            <v>18765189.086665228</v>
          </cell>
        </row>
        <row r="215">
          <cell r="B215" t="str">
            <v>UXPANAPA</v>
          </cell>
          <cell r="C215">
            <v>27288945</v>
          </cell>
          <cell r="D215">
            <v>10935922.044068877</v>
          </cell>
          <cell r="E215">
            <v>38224867.044068873</v>
          </cell>
        </row>
        <row r="216">
          <cell r="B216" t="str">
            <v>SAN RAFAEL</v>
          </cell>
          <cell r="C216">
            <v>17732737</v>
          </cell>
          <cell r="D216">
            <v>3237591.68064423</v>
          </cell>
          <cell r="E216">
            <v>20970328.680644229</v>
          </cell>
        </row>
        <row r="217">
          <cell r="B217" t="str">
            <v>SANTIAGO SOCHIAPAN</v>
          </cell>
          <cell r="C217">
            <v>12787603</v>
          </cell>
          <cell r="D217">
            <v>5532714.2707327269</v>
          </cell>
          <cell r="E217">
            <v>18320317.270732727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"/>
      <sheetName val="2015"/>
      <sheetName val="Concentrado municipal (2)"/>
      <sheetName val="Concentrado municipal"/>
      <sheetName val="Concentrado estatal"/>
    </sheetNames>
    <sheetDataSet>
      <sheetData sheetId="0">
        <row r="9">
          <cell r="E9" t="str">
            <v>Acajete</v>
          </cell>
        </row>
      </sheetData>
      <sheetData sheetId="1"/>
      <sheetData sheetId="2"/>
      <sheetData sheetId="3">
        <row r="9">
          <cell r="E9" t="str">
            <v>Acajete</v>
          </cell>
          <cell r="F9">
            <v>7264</v>
          </cell>
          <cell r="G9">
            <v>8774</v>
          </cell>
          <cell r="H9">
            <v>69.153055051400003</v>
          </cell>
          <cell r="I9">
            <v>62.301162335100003</v>
          </cell>
          <cell r="J9">
            <v>5023</v>
          </cell>
          <cell r="K9">
            <v>5466</v>
          </cell>
          <cell r="L9">
            <v>3.1816350529999999</v>
          </cell>
          <cell r="M9">
            <v>2.2420117210999999</v>
          </cell>
          <cell r="N9">
            <v>29.160617059900002</v>
          </cell>
          <cell r="O9">
            <v>13.194723782200001</v>
          </cell>
          <cell r="P9">
            <v>2118</v>
          </cell>
          <cell r="Q9">
            <v>1158</v>
          </cell>
          <cell r="R9">
            <v>3.8529006373999999</v>
          </cell>
          <cell r="S9">
            <v>3.5918889222999999</v>
          </cell>
        </row>
        <row r="10">
          <cell r="E10" t="str">
            <v>Acatlán</v>
          </cell>
          <cell r="F10">
            <v>3069</v>
          </cell>
          <cell r="G10">
            <v>3131</v>
          </cell>
          <cell r="H10">
            <v>86.835258152199998</v>
          </cell>
          <cell r="I10">
            <v>91.824881430100007</v>
          </cell>
          <cell r="J10">
            <v>2665</v>
          </cell>
          <cell r="K10">
            <v>2875</v>
          </cell>
          <cell r="L10">
            <v>2.3703471725999998</v>
          </cell>
          <cell r="M10">
            <v>2.0320176809000001</v>
          </cell>
          <cell r="N10">
            <v>22.6280570652</v>
          </cell>
          <cell r="O10">
            <v>19.968259759199999</v>
          </cell>
          <cell r="P10">
            <v>694</v>
          </cell>
          <cell r="Q10">
            <v>625</v>
          </cell>
          <cell r="R10">
            <v>3.4363653224999999</v>
          </cell>
          <cell r="S10">
            <v>3.3858232245000002</v>
          </cell>
        </row>
        <row r="11">
          <cell r="E11" t="str">
            <v>Acayucan</v>
          </cell>
          <cell r="F11">
            <v>93590</v>
          </cell>
          <cell r="G11">
            <v>91681</v>
          </cell>
          <cell r="H11">
            <v>70.074430325700007</v>
          </cell>
          <cell r="I11">
            <v>63.645900547300002</v>
          </cell>
          <cell r="J11">
            <v>65583</v>
          </cell>
          <cell r="K11">
            <v>58351</v>
          </cell>
          <cell r="L11">
            <v>2.8225348191999999</v>
          </cell>
          <cell r="M11">
            <v>2.7424008558000001</v>
          </cell>
          <cell r="N11">
            <v>20.142591303900002</v>
          </cell>
          <cell r="O11">
            <v>15.321531350900001</v>
          </cell>
          <cell r="P11">
            <v>18851</v>
          </cell>
          <cell r="Q11">
            <v>14047</v>
          </cell>
          <cell r="R11">
            <v>3.7594498969000001</v>
          </cell>
          <cell r="S11">
            <v>3.7725937849000002</v>
          </cell>
        </row>
        <row r="12">
          <cell r="E12" t="str">
            <v>Actopan</v>
          </cell>
          <cell r="F12">
            <v>38555</v>
          </cell>
          <cell r="G12">
            <v>44831</v>
          </cell>
          <cell r="H12">
            <v>51.950263596799999</v>
          </cell>
          <cell r="I12">
            <v>54.632241045299999</v>
          </cell>
          <cell r="J12">
            <v>20029</v>
          </cell>
          <cell r="K12">
            <v>24492</v>
          </cell>
          <cell r="L12">
            <v>2.2615232163000001</v>
          </cell>
          <cell r="M12">
            <v>2.2739278392000002</v>
          </cell>
          <cell r="N12">
            <v>8.6627949886</v>
          </cell>
          <cell r="O12">
            <v>7.5955222366999999</v>
          </cell>
          <cell r="P12">
            <v>3340</v>
          </cell>
          <cell r="Q12">
            <v>3405</v>
          </cell>
          <cell r="R12">
            <v>3.3904301143</v>
          </cell>
          <cell r="S12">
            <v>3.5511665981</v>
          </cell>
        </row>
        <row r="13">
          <cell r="E13" t="str">
            <v>Acula</v>
          </cell>
          <cell r="F13">
            <v>5130</v>
          </cell>
          <cell r="G13">
            <v>5315</v>
          </cell>
          <cell r="H13">
            <v>63.384108867400002</v>
          </cell>
          <cell r="I13">
            <v>56.165975963500003</v>
          </cell>
          <cell r="J13">
            <v>3252</v>
          </cell>
          <cell r="K13">
            <v>2985</v>
          </cell>
          <cell r="L13">
            <v>2.2985272821999998</v>
          </cell>
          <cell r="M13">
            <v>2.3161033046999999</v>
          </cell>
          <cell r="N13">
            <v>11.8287971905</v>
          </cell>
          <cell r="O13">
            <v>10.103812681300001</v>
          </cell>
          <cell r="P13">
            <v>607</v>
          </cell>
          <cell r="Q13">
            <v>537</v>
          </cell>
          <cell r="R13">
            <v>3.6011261423000001</v>
          </cell>
          <cell r="S13">
            <v>3.5749593083</v>
          </cell>
        </row>
        <row r="14">
          <cell r="E14" t="str">
            <v>Acultzingo</v>
          </cell>
          <cell r="F14">
            <v>20360</v>
          </cell>
          <cell r="G14">
            <v>20980</v>
          </cell>
          <cell r="H14">
            <v>74.763177979399998</v>
          </cell>
          <cell r="I14">
            <v>72.722362897799997</v>
          </cell>
          <cell r="J14">
            <v>15222</v>
          </cell>
          <cell r="K14">
            <v>15257</v>
          </cell>
          <cell r="L14">
            <v>3.2556549873999998</v>
          </cell>
          <cell r="M14">
            <v>2.8461405908000001</v>
          </cell>
          <cell r="N14">
            <v>30.9241179116</v>
          </cell>
          <cell r="O14">
            <v>23.1275271371</v>
          </cell>
          <cell r="P14">
            <v>6296</v>
          </cell>
          <cell r="Q14">
            <v>4852</v>
          </cell>
          <cell r="R14">
            <v>4.1383980921000001</v>
          </cell>
          <cell r="S14">
            <v>3.9099577695000001</v>
          </cell>
        </row>
        <row r="15">
          <cell r="E15" t="str">
            <v>Camarón de Tejeda</v>
          </cell>
          <cell r="F15">
            <v>6156</v>
          </cell>
          <cell r="G15">
            <v>6393</v>
          </cell>
          <cell r="H15">
            <v>69.049315068499993</v>
          </cell>
          <cell r="I15">
            <v>63.191431019699998</v>
          </cell>
          <cell r="J15">
            <v>4251</v>
          </cell>
          <cell r="K15">
            <v>4040</v>
          </cell>
          <cell r="L15">
            <v>2.9444202277999998</v>
          </cell>
          <cell r="M15">
            <v>2.5465014262999999</v>
          </cell>
          <cell r="N15">
            <v>21.2787671233</v>
          </cell>
          <cell r="O15">
            <v>14.4865467009</v>
          </cell>
          <cell r="P15">
            <v>1310</v>
          </cell>
          <cell r="Q15">
            <v>926</v>
          </cell>
          <cell r="R15">
            <v>3.7527907773</v>
          </cell>
          <cell r="S15">
            <v>3.4876049306999999</v>
          </cell>
        </row>
        <row r="16">
          <cell r="E16" t="str">
            <v>Alpatláhuac</v>
          </cell>
          <cell r="F16">
            <v>8692</v>
          </cell>
          <cell r="G16">
            <v>8178</v>
          </cell>
          <cell r="H16">
            <v>88.470685189500003</v>
          </cell>
          <cell r="I16">
            <v>86.043896902200004</v>
          </cell>
          <cell r="J16">
            <v>7690</v>
          </cell>
          <cell r="K16">
            <v>7037</v>
          </cell>
          <cell r="L16">
            <v>3.9130560463999999</v>
          </cell>
          <cell r="M16">
            <v>2.8690889406000002</v>
          </cell>
          <cell r="N16">
            <v>55.647515893600001</v>
          </cell>
          <cell r="O16">
            <v>32.239391795099998</v>
          </cell>
          <cell r="P16">
            <v>4837</v>
          </cell>
          <cell r="Q16">
            <v>2637</v>
          </cell>
          <cell r="R16">
            <v>4.3785602270000004</v>
          </cell>
          <cell r="S16">
            <v>3.6909881739000001</v>
          </cell>
        </row>
        <row r="17">
          <cell r="E17" t="str">
            <v>Alto Lucero de Gutiérrez Barrios</v>
          </cell>
          <cell r="F17">
            <v>25938</v>
          </cell>
          <cell r="G17">
            <v>27966</v>
          </cell>
          <cell r="H17">
            <v>73.472090077600001</v>
          </cell>
          <cell r="I17">
            <v>70.500645007000003</v>
          </cell>
          <cell r="J17">
            <v>19057</v>
          </cell>
          <cell r="K17">
            <v>19716</v>
          </cell>
          <cell r="L17">
            <v>2.6682928103000001</v>
          </cell>
          <cell r="M17">
            <v>2.1570369232000002</v>
          </cell>
          <cell r="N17">
            <v>18.926072919799999</v>
          </cell>
          <cell r="O17">
            <v>9.9977169895000007</v>
          </cell>
          <cell r="P17">
            <v>4909</v>
          </cell>
          <cell r="Q17">
            <v>2796</v>
          </cell>
          <cell r="R17">
            <v>3.6164464268000001</v>
          </cell>
          <cell r="S17">
            <v>3.4660377548999999</v>
          </cell>
        </row>
        <row r="18">
          <cell r="E18" t="str">
            <v>Altotonga</v>
          </cell>
          <cell r="F18">
            <v>60838</v>
          </cell>
          <cell r="G18">
            <v>61505</v>
          </cell>
          <cell r="H18">
            <v>78.481458913799997</v>
          </cell>
          <cell r="I18">
            <v>76.947679556599994</v>
          </cell>
          <cell r="J18">
            <v>47747</v>
          </cell>
          <cell r="K18">
            <v>47327</v>
          </cell>
          <cell r="L18">
            <v>3.4464947658999998</v>
          </cell>
          <cell r="M18">
            <v>2.5920945302999998</v>
          </cell>
          <cell r="N18">
            <v>34.521560539799999</v>
          </cell>
          <cell r="O18">
            <v>19.078324260300001</v>
          </cell>
          <cell r="P18">
            <v>21002</v>
          </cell>
          <cell r="Q18">
            <v>11734</v>
          </cell>
          <cell r="R18">
            <v>4.1212357082000004</v>
          </cell>
          <cell r="S18">
            <v>3.6427454629999998</v>
          </cell>
        </row>
        <row r="19">
          <cell r="E19" t="str">
            <v>Alvarado</v>
          </cell>
          <cell r="F19">
            <v>53823</v>
          </cell>
          <cell r="G19">
            <v>54149</v>
          </cell>
          <cell r="H19">
            <v>50.0500576413</v>
          </cell>
          <cell r="I19">
            <v>47.381755156399997</v>
          </cell>
          <cell r="J19">
            <v>26938</v>
          </cell>
          <cell r="K19">
            <v>25657</v>
          </cell>
          <cell r="L19">
            <v>2.6051759703999999</v>
          </cell>
          <cell r="M19">
            <v>2.1198556530000001</v>
          </cell>
          <cell r="N19">
            <v>9.8033140727999992</v>
          </cell>
          <cell r="O19">
            <v>5.1309593328999998</v>
          </cell>
          <cell r="P19">
            <v>5276</v>
          </cell>
          <cell r="Q19">
            <v>2778</v>
          </cell>
          <cell r="R19">
            <v>3.6768872755999999</v>
          </cell>
          <cell r="S19">
            <v>3.4459376824999999</v>
          </cell>
        </row>
        <row r="20">
          <cell r="E20" t="str">
            <v>Amatitlán</v>
          </cell>
          <cell r="F20">
            <v>8125</v>
          </cell>
          <cell r="G20">
            <v>7944</v>
          </cell>
          <cell r="H20">
            <v>55.819635962500001</v>
          </cell>
          <cell r="I20">
            <v>39.317304546899997</v>
          </cell>
          <cell r="J20">
            <v>4535</v>
          </cell>
          <cell r="K20">
            <v>3123</v>
          </cell>
          <cell r="L20">
            <v>2.7031929208999999</v>
          </cell>
          <cell r="M20">
            <v>2.1749257414000001</v>
          </cell>
          <cell r="N20">
            <v>13.0539161611</v>
          </cell>
          <cell r="O20">
            <v>4.0881583252000002</v>
          </cell>
          <cell r="P20">
            <v>1061</v>
          </cell>
          <cell r="Q20">
            <v>325</v>
          </cell>
          <cell r="R20">
            <v>3.6718746212000002</v>
          </cell>
          <cell r="S20">
            <v>3.5366387861000002</v>
          </cell>
        </row>
        <row r="21">
          <cell r="E21" t="str">
            <v>Naranjos Amatlán</v>
          </cell>
          <cell r="F21">
            <v>27266</v>
          </cell>
          <cell r="G21">
            <v>28128</v>
          </cell>
          <cell r="H21">
            <v>37.317173465700002</v>
          </cell>
          <cell r="I21">
            <v>53.423747519400003</v>
          </cell>
          <cell r="J21">
            <v>10175</v>
          </cell>
          <cell r="K21">
            <v>15027</v>
          </cell>
          <cell r="L21">
            <v>2.2073752509000002</v>
          </cell>
          <cell r="M21">
            <v>2.3812410139</v>
          </cell>
          <cell r="N21">
            <v>5.1804825157999996</v>
          </cell>
          <cell r="O21">
            <v>8.8934044644999997</v>
          </cell>
          <cell r="P21">
            <v>1413</v>
          </cell>
          <cell r="Q21">
            <v>2502</v>
          </cell>
          <cell r="R21">
            <v>3.6192049828999999</v>
          </cell>
          <cell r="S21">
            <v>3.7329321544999998</v>
          </cell>
        </row>
        <row r="22">
          <cell r="E22" t="str">
            <v>Amatlán de los Reyes</v>
          </cell>
          <cell r="F22">
            <v>44416</v>
          </cell>
          <cell r="G22">
            <v>45313</v>
          </cell>
          <cell r="H22">
            <v>60.6924582754</v>
          </cell>
          <cell r="I22">
            <v>52.299136530299997</v>
          </cell>
          <cell r="J22">
            <v>26957</v>
          </cell>
          <cell r="K22">
            <v>23698</v>
          </cell>
          <cell r="L22">
            <v>2.4779715663999999</v>
          </cell>
          <cell r="M22">
            <v>2.2861977123999999</v>
          </cell>
          <cell r="N22">
            <v>13.1380908112</v>
          </cell>
          <cell r="O22">
            <v>7.8885801674999998</v>
          </cell>
          <cell r="P22">
            <v>5835</v>
          </cell>
          <cell r="Q22">
            <v>3575</v>
          </cell>
          <cell r="R22">
            <v>3.652676306</v>
          </cell>
          <cell r="S22">
            <v>3.6293467060000002</v>
          </cell>
        </row>
        <row r="23">
          <cell r="E23" t="str">
            <v>Angel R. Cabada</v>
          </cell>
          <cell r="F23">
            <v>36282</v>
          </cell>
          <cell r="G23">
            <v>36059</v>
          </cell>
          <cell r="H23">
            <v>60.471432591599999</v>
          </cell>
          <cell r="I23">
            <v>60.322534567399998</v>
          </cell>
          <cell r="J23">
            <v>21940</v>
          </cell>
          <cell r="K23">
            <v>21752</v>
          </cell>
          <cell r="L23">
            <v>2.2271506630000002</v>
          </cell>
          <cell r="M23">
            <v>2.4604962217000002</v>
          </cell>
          <cell r="N23">
            <v>10.3255697992</v>
          </cell>
          <cell r="O23">
            <v>9.9151203572999993</v>
          </cell>
          <cell r="P23">
            <v>3746</v>
          </cell>
          <cell r="Q23">
            <v>3575</v>
          </cell>
          <cell r="R23">
            <v>3.6352514595000001</v>
          </cell>
          <cell r="S23">
            <v>3.6847862773000002</v>
          </cell>
        </row>
        <row r="24">
          <cell r="E24" t="str">
            <v>La Antigua</v>
          </cell>
          <cell r="F24">
            <v>22967</v>
          </cell>
          <cell r="G24">
            <v>25231</v>
          </cell>
          <cell r="H24">
            <v>43.202358125000003</v>
          </cell>
          <cell r="I24">
            <v>39.895265110300002</v>
          </cell>
          <cell r="J24">
            <v>9922</v>
          </cell>
          <cell r="K24">
            <v>10066</v>
          </cell>
          <cell r="L24">
            <v>2.2469296073999998</v>
          </cell>
          <cell r="M24">
            <v>2.0436136973000001</v>
          </cell>
          <cell r="N24">
            <v>7.9398805548000002</v>
          </cell>
          <cell r="O24">
            <v>3.7876675881000001</v>
          </cell>
          <cell r="P24">
            <v>1824</v>
          </cell>
          <cell r="Q24">
            <v>956</v>
          </cell>
          <cell r="R24">
            <v>3.3494999688</v>
          </cell>
          <cell r="S24">
            <v>3.5177328996999999</v>
          </cell>
        </row>
        <row r="25">
          <cell r="E25" t="str">
            <v>Apazapan</v>
          </cell>
          <cell r="F25">
            <v>4009</v>
          </cell>
          <cell r="G25">
            <v>3988</v>
          </cell>
          <cell r="H25">
            <v>64.285021551699998</v>
          </cell>
          <cell r="I25">
            <v>55.512730227500001</v>
          </cell>
          <cell r="J25">
            <v>2577</v>
          </cell>
          <cell r="K25">
            <v>2214</v>
          </cell>
          <cell r="L25">
            <v>2.3887020749999999</v>
          </cell>
          <cell r="M25">
            <v>2.2581059350000001</v>
          </cell>
          <cell r="N25">
            <v>13.909213362099999</v>
          </cell>
          <cell r="O25">
            <v>10.140574214500001</v>
          </cell>
          <cell r="P25">
            <v>558</v>
          </cell>
          <cell r="Q25">
            <v>404</v>
          </cell>
          <cell r="R25">
            <v>3.5326768209999999</v>
          </cell>
          <cell r="S25">
            <v>3.3986847008000001</v>
          </cell>
        </row>
        <row r="26">
          <cell r="E26" t="str">
            <v>Aquila</v>
          </cell>
          <cell r="F26">
            <v>1797</v>
          </cell>
          <cell r="G26">
            <v>1914</v>
          </cell>
          <cell r="H26">
            <v>89.758501440900005</v>
          </cell>
          <cell r="I26">
            <v>94.799662352300004</v>
          </cell>
          <cell r="J26">
            <v>1613</v>
          </cell>
          <cell r="K26">
            <v>1814</v>
          </cell>
          <cell r="L26">
            <v>4.1178255714000001</v>
          </cell>
          <cell r="M26">
            <v>2.6176343746000001</v>
          </cell>
          <cell r="N26">
            <v>58.9308357349</v>
          </cell>
          <cell r="O26">
            <v>39.760270118199998</v>
          </cell>
          <cell r="P26">
            <v>1059</v>
          </cell>
          <cell r="Q26">
            <v>761</v>
          </cell>
          <cell r="R26">
            <v>4.3842551376000003</v>
          </cell>
          <cell r="S26">
            <v>3.4525808452</v>
          </cell>
        </row>
        <row r="27">
          <cell r="E27" t="str">
            <v>Astacinga</v>
          </cell>
          <cell r="F27">
            <v>5994</v>
          </cell>
          <cell r="G27">
            <v>6499</v>
          </cell>
          <cell r="H27">
            <v>92.307288739000001</v>
          </cell>
          <cell r="I27">
            <v>96.061168853300003</v>
          </cell>
          <cell r="J27">
            <v>5533</v>
          </cell>
          <cell r="K27">
            <v>6243</v>
          </cell>
          <cell r="L27">
            <v>3.8673782476</v>
          </cell>
          <cell r="M27">
            <v>3.1858182140000002</v>
          </cell>
          <cell r="N27">
            <v>64.691212291499994</v>
          </cell>
          <cell r="O27">
            <v>60.693814959999997</v>
          </cell>
          <cell r="P27">
            <v>3878</v>
          </cell>
          <cell r="Q27">
            <v>3944</v>
          </cell>
          <cell r="R27">
            <v>3.9621778002000001</v>
          </cell>
          <cell r="S27">
            <v>3.5582578527000002</v>
          </cell>
        </row>
        <row r="28">
          <cell r="E28" t="str">
            <v>Atlahuilco</v>
          </cell>
          <cell r="F28">
            <v>9822</v>
          </cell>
          <cell r="G28">
            <v>8479</v>
          </cell>
          <cell r="H28">
            <v>89.076368876100005</v>
          </cell>
          <cell r="I28">
            <v>88.118772136999993</v>
          </cell>
          <cell r="J28">
            <v>8749</v>
          </cell>
          <cell r="K28">
            <v>7472</v>
          </cell>
          <cell r="L28">
            <v>3.9639306069</v>
          </cell>
          <cell r="M28">
            <v>3.0284161127</v>
          </cell>
          <cell r="N28">
            <v>57.231655952099999</v>
          </cell>
          <cell r="O28">
            <v>40.062035708300002</v>
          </cell>
          <cell r="P28">
            <v>5621</v>
          </cell>
          <cell r="Q28">
            <v>3397</v>
          </cell>
          <cell r="R28">
            <v>4.0615335561999997</v>
          </cell>
          <cell r="S28">
            <v>3.6849647408999999</v>
          </cell>
        </row>
        <row r="29">
          <cell r="E29" t="str">
            <v>Atoyac</v>
          </cell>
          <cell r="F29">
            <v>23334</v>
          </cell>
          <cell r="G29">
            <v>20707</v>
          </cell>
          <cell r="H29">
            <v>64.586873546800007</v>
          </cell>
          <cell r="I29">
            <v>63.439391259399997</v>
          </cell>
          <cell r="J29">
            <v>15071</v>
          </cell>
          <cell r="K29">
            <v>13136</v>
          </cell>
          <cell r="L29">
            <v>2.6915347102</v>
          </cell>
          <cell r="M29">
            <v>2.2259916511000002</v>
          </cell>
          <cell r="N29">
            <v>19.861817440700001</v>
          </cell>
          <cell r="O29">
            <v>10.7434798284</v>
          </cell>
          <cell r="P29">
            <v>4635</v>
          </cell>
          <cell r="Q29">
            <v>2225</v>
          </cell>
          <cell r="R29">
            <v>3.5804114301999999</v>
          </cell>
          <cell r="S29">
            <v>3.5582547904999999</v>
          </cell>
        </row>
        <row r="30">
          <cell r="E30" t="str">
            <v>Atzacan</v>
          </cell>
          <cell r="F30">
            <v>18906</v>
          </cell>
          <cell r="G30">
            <v>18861</v>
          </cell>
          <cell r="H30">
            <v>75.945565886400004</v>
          </cell>
          <cell r="I30">
            <v>77.011910952099996</v>
          </cell>
          <cell r="J30">
            <v>14358</v>
          </cell>
          <cell r="K30">
            <v>14525</v>
          </cell>
          <cell r="L30">
            <v>2.8157881695000002</v>
          </cell>
          <cell r="M30">
            <v>2.6324371746000002</v>
          </cell>
          <cell r="N30">
            <v>27.950556692799999</v>
          </cell>
          <cell r="O30">
            <v>21.3390733954</v>
          </cell>
          <cell r="P30">
            <v>5284</v>
          </cell>
          <cell r="Q30">
            <v>4025</v>
          </cell>
          <cell r="R30">
            <v>3.9937085128000001</v>
          </cell>
          <cell r="S30">
            <v>3.9057944116000001</v>
          </cell>
        </row>
        <row r="31">
          <cell r="E31" t="str">
            <v>Atzalan</v>
          </cell>
          <cell r="F31">
            <v>44651</v>
          </cell>
          <cell r="G31">
            <v>42675</v>
          </cell>
          <cell r="H31">
            <v>82.374446904999999</v>
          </cell>
          <cell r="I31">
            <v>82.733171171799995</v>
          </cell>
          <cell r="J31">
            <v>36781</v>
          </cell>
          <cell r="K31">
            <v>35306</v>
          </cell>
          <cell r="L31">
            <v>3.313630919</v>
          </cell>
          <cell r="M31">
            <v>2.6300772466</v>
          </cell>
          <cell r="N31">
            <v>36.134093516699998</v>
          </cell>
          <cell r="O31">
            <v>24.0805364649</v>
          </cell>
          <cell r="P31">
            <v>16134</v>
          </cell>
          <cell r="Q31">
            <v>10276</v>
          </cell>
          <cell r="R31">
            <v>3.9033516716999999</v>
          </cell>
          <cell r="S31">
            <v>3.6384410072</v>
          </cell>
        </row>
        <row r="32">
          <cell r="E32" t="str">
            <v>Tlaltetela</v>
          </cell>
          <cell r="F32">
            <v>15695</v>
          </cell>
          <cell r="G32">
            <v>16944</v>
          </cell>
          <cell r="H32">
            <v>82.430130212199998</v>
          </cell>
          <cell r="I32">
            <v>74.829773771399999</v>
          </cell>
          <cell r="J32">
            <v>12937</v>
          </cell>
          <cell r="K32">
            <v>12679</v>
          </cell>
          <cell r="L32">
            <v>3.1013965955999998</v>
          </cell>
          <cell r="M32">
            <v>2.5051335520000002</v>
          </cell>
          <cell r="N32">
            <v>32.893822045</v>
          </cell>
          <cell r="O32">
            <v>15.155341241</v>
          </cell>
          <cell r="P32">
            <v>5163</v>
          </cell>
          <cell r="Q32">
            <v>2568</v>
          </cell>
          <cell r="R32">
            <v>3.7613105398000002</v>
          </cell>
          <cell r="S32">
            <v>3.5089111671</v>
          </cell>
        </row>
        <row r="33">
          <cell r="E33" t="str">
            <v>Ayahualulco</v>
          </cell>
          <cell r="F33">
            <v>25353</v>
          </cell>
          <cell r="G33">
            <v>18120</v>
          </cell>
          <cell r="H33">
            <v>88.625482818500004</v>
          </cell>
          <cell r="I33">
            <v>91.510449845500005</v>
          </cell>
          <cell r="J33">
            <v>22469</v>
          </cell>
          <cell r="K33">
            <v>16582</v>
          </cell>
          <cell r="L33">
            <v>3.1002739509000001</v>
          </cell>
          <cell r="M33">
            <v>2.275732299</v>
          </cell>
          <cell r="N33">
            <v>41.3523375328</v>
          </cell>
          <cell r="O33">
            <v>23.220696317200002</v>
          </cell>
          <cell r="P33">
            <v>10484</v>
          </cell>
          <cell r="Q33">
            <v>4208</v>
          </cell>
          <cell r="R33">
            <v>3.7400630658999998</v>
          </cell>
          <cell r="S33">
            <v>3.4968274391</v>
          </cell>
        </row>
        <row r="34">
          <cell r="E34" t="str">
            <v>Banderilla</v>
          </cell>
          <cell r="F34">
            <v>19257</v>
          </cell>
          <cell r="G34">
            <v>22460</v>
          </cell>
          <cell r="H34">
            <v>45.617142223099997</v>
          </cell>
          <cell r="I34">
            <v>47.193618401800002</v>
          </cell>
          <cell r="J34">
            <v>8784</v>
          </cell>
          <cell r="K34">
            <v>10600</v>
          </cell>
          <cell r="L34">
            <v>2.4920749441000001</v>
          </cell>
          <cell r="M34">
            <v>2.0021233149</v>
          </cell>
          <cell r="N34">
            <v>8.3783757921999999</v>
          </cell>
          <cell r="O34">
            <v>4.7872638692000002</v>
          </cell>
          <cell r="P34">
            <v>1613</v>
          </cell>
          <cell r="Q34">
            <v>1075</v>
          </cell>
          <cell r="R34">
            <v>3.6078966158000001</v>
          </cell>
          <cell r="S34">
            <v>3.5215164928</v>
          </cell>
        </row>
        <row r="35">
          <cell r="E35" t="str">
            <v>Benito Juárez</v>
          </cell>
          <cell r="F35">
            <v>18952</v>
          </cell>
          <cell r="G35">
            <v>17239</v>
          </cell>
          <cell r="H35">
            <v>85.420256438199999</v>
          </cell>
          <cell r="I35">
            <v>80.076388120600001</v>
          </cell>
          <cell r="J35">
            <v>16189</v>
          </cell>
          <cell r="K35">
            <v>13804</v>
          </cell>
          <cell r="L35">
            <v>3.8275330146000002</v>
          </cell>
          <cell r="M35">
            <v>3.1314805638999998</v>
          </cell>
          <cell r="N35">
            <v>54.229574640000003</v>
          </cell>
          <cell r="O35">
            <v>32.858689113300002</v>
          </cell>
          <cell r="P35">
            <v>10278</v>
          </cell>
          <cell r="Q35">
            <v>5665</v>
          </cell>
          <cell r="R35">
            <v>4.0162736474000003</v>
          </cell>
          <cell r="S35">
            <v>3.7407808925000001</v>
          </cell>
        </row>
        <row r="36">
          <cell r="E36" t="str">
            <v>Boca del Río</v>
          </cell>
          <cell r="F36">
            <v>133844</v>
          </cell>
          <cell r="G36">
            <v>134221</v>
          </cell>
          <cell r="H36">
            <v>29.541916849500002</v>
          </cell>
          <cell r="I36">
            <v>29.973845702799998</v>
          </cell>
          <cell r="J36">
            <v>39540</v>
          </cell>
          <cell r="K36">
            <v>40231</v>
          </cell>
          <cell r="L36">
            <v>2.2802688549000001</v>
          </cell>
          <cell r="M36">
            <v>2.0072684574999999</v>
          </cell>
          <cell r="N36">
            <v>4.0741071631999999</v>
          </cell>
          <cell r="O36">
            <v>2.4944127390999999</v>
          </cell>
          <cell r="P36">
            <v>5453</v>
          </cell>
          <cell r="Q36">
            <v>3348</v>
          </cell>
          <cell r="R36">
            <v>3.5330573033000001</v>
          </cell>
          <cell r="S36">
            <v>3.4256792299000001</v>
          </cell>
        </row>
        <row r="37">
          <cell r="E37" t="str">
            <v>Calcahualco</v>
          </cell>
          <cell r="F37">
            <v>10839</v>
          </cell>
          <cell r="G37">
            <v>12863</v>
          </cell>
          <cell r="H37">
            <v>94.731973848799996</v>
          </cell>
          <cell r="I37">
            <v>95.321240491500006</v>
          </cell>
          <cell r="J37">
            <v>10268</v>
          </cell>
          <cell r="K37">
            <v>12261</v>
          </cell>
          <cell r="L37">
            <v>4.1228250935000004</v>
          </cell>
          <cell r="M37">
            <v>2.9704133465</v>
          </cell>
          <cell r="N37">
            <v>71.472736613199999</v>
          </cell>
          <cell r="O37">
            <v>51.894758839799998</v>
          </cell>
          <cell r="P37">
            <v>7747</v>
          </cell>
          <cell r="Q37">
            <v>6675</v>
          </cell>
          <cell r="R37">
            <v>4.2947115426</v>
          </cell>
          <cell r="S37">
            <v>3.5632240143999998</v>
          </cell>
        </row>
        <row r="38">
          <cell r="E38" t="str">
            <v>Camerino Z. Mendoza</v>
          </cell>
          <cell r="F38">
            <v>43038</v>
          </cell>
          <cell r="G38">
            <v>30816</v>
          </cell>
          <cell r="H38">
            <v>45.075070777000001</v>
          </cell>
          <cell r="I38">
            <v>58.102398517499999</v>
          </cell>
          <cell r="J38">
            <v>19399</v>
          </cell>
          <cell r="K38">
            <v>17905</v>
          </cell>
          <cell r="L38">
            <v>2.6991349594999998</v>
          </cell>
          <cell r="M38">
            <v>2.3829938840999998</v>
          </cell>
          <cell r="N38">
            <v>11.754319409400001</v>
          </cell>
          <cell r="O38">
            <v>15.3274690953</v>
          </cell>
          <cell r="P38">
            <v>5059</v>
          </cell>
          <cell r="Q38">
            <v>4723</v>
          </cell>
          <cell r="R38">
            <v>4.4744912737</v>
          </cell>
          <cell r="S38">
            <v>3.8899150521000001</v>
          </cell>
        </row>
        <row r="39">
          <cell r="E39" t="str">
            <v>Carrillo Puerto</v>
          </cell>
          <cell r="F39">
            <v>17233</v>
          </cell>
          <cell r="G39">
            <v>20080</v>
          </cell>
          <cell r="H39">
            <v>74.653735897100006</v>
          </cell>
          <cell r="I39">
            <v>68.986399751799993</v>
          </cell>
          <cell r="J39">
            <v>12865</v>
          </cell>
          <cell r="K39">
            <v>13852</v>
          </cell>
          <cell r="L39">
            <v>2.6725094533</v>
          </cell>
          <cell r="M39">
            <v>2.8803070010999998</v>
          </cell>
          <cell r="N39">
            <v>23.510911525200001</v>
          </cell>
          <cell r="O39">
            <v>16.616260481099999</v>
          </cell>
          <cell r="P39">
            <v>4052</v>
          </cell>
          <cell r="Q39">
            <v>3337</v>
          </cell>
          <cell r="R39">
            <v>3.5689193593000001</v>
          </cell>
          <cell r="S39">
            <v>3.6069625567000001</v>
          </cell>
        </row>
        <row r="40">
          <cell r="E40" t="str">
            <v>Catemaco</v>
          </cell>
          <cell r="F40">
            <v>52878</v>
          </cell>
          <cell r="G40">
            <v>44092</v>
          </cell>
          <cell r="H40">
            <v>67.264537870300003</v>
          </cell>
          <cell r="I40">
            <v>77.524376046900002</v>
          </cell>
          <cell r="J40">
            <v>35568</v>
          </cell>
          <cell r="K40">
            <v>34182</v>
          </cell>
          <cell r="L40">
            <v>2.2986144801999999</v>
          </cell>
          <cell r="M40">
            <v>2.5364374163000001</v>
          </cell>
          <cell r="N40">
            <v>12.800036738699999</v>
          </cell>
          <cell r="O40">
            <v>21.163395850899999</v>
          </cell>
          <cell r="P40">
            <v>6768</v>
          </cell>
          <cell r="Q40">
            <v>9331</v>
          </cell>
          <cell r="R40">
            <v>3.6074920101000001</v>
          </cell>
          <cell r="S40">
            <v>3.6986414970000001</v>
          </cell>
        </row>
        <row r="41">
          <cell r="E41" t="str">
            <v>Cazones de Herrera</v>
          </cell>
          <cell r="F41">
            <v>21639</v>
          </cell>
          <cell r="G41">
            <v>27864</v>
          </cell>
          <cell r="H41">
            <v>82.002696366199999</v>
          </cell>
          <cell r="I41">
            <v>68.801190550800001</v>
          </cell>
          <cell r="J41">
            <v>17745</v>
          </cell>
          <cell r="K41">
            <v>19171</v>
          </cell>
          <cell r="L41">
            <v>3.6101772347000001</v>
          </cell>
          <cell r="M41">
            <v>2.9605643397999999</v>
          </cell>
          <cell r="N41">
            <v>43.650331827400002</v>
          </cell>
          <cell r="O41">
            <v>18.793898178199999</v>
          </cell>
          <cell r="P41">
            <v>9445</v>
          </cell>
          <cell r="Q41">
            <v>5237</v>
          </cell>
          <cell r="R41">
            <v>4.0525034308999999</v>
          </cell>
          <cell r="S41">
            <v>3.7494594524</v>
          </cell>
        </row>
        <row r="42">
          <cell r="E42" t="str">
            <v>Cerro Azul</v>
          </cell>
          <cell r="F42">
            <v>24837</v>
          </cell>
          <cell r="G42">
            <v>26270</v>
          </cell>
          <cell r="H42">
            <v>48.978016941299998</v>
          </cell>
          <cell r="I42">
            <v>50.028334801</v>
          </cell>
          <cell r="J42">
            <v>12165</v>
          </cell>
          <cell r="K42">
            <v>13142</v>
          </cell>
          <cell r="L42">
            <v>2.5519450922</v>
          </cell>
          <cell r="M42">
            <v>2.2538140138</v>
          </cell>
          <cell r="N42">
            <v>10.9636795033</v>
          </cell>
          <cell r="O42">
            <v>8.2218917670000007</v>
          </cell>
          <cell r="P42">
            <v>2723</v>
          </cell>
          <cell r="Q42">
            <v>2160</v>
          </cell>
          <cell r="R42">
            <v>3.5725091349999998</v>
          </cell>
          <cell r="S42">
            <v>3.5257416236000001</v>
          </cell>
        </row>
        <row r="43">
          <cell r="E43" t="str">
            <v>Citlaltépetl</v>
          </cell>
          <cell r="F43">
            <v>10186</v>
          </cell>
          <cell r="G43">
            <v>11349</v>
          </cell>
          <cell r="H43">
            <v>85.560865362499996</v>
          </cell>
          <cell r="I43">
            <v>78.252944814000003</v>
          </cell>
          <cell r="J43">
            <v>8715</v>
          </cell>
          <cell r="K43">
            <v>8881</v>
          </cell>
          <cell r="L43">
            <v>3.2271376852999998</v>
          </cell>
          <cell r="M43">
            <v>2.8956336126000002</v>
          </cell>
          <cell r="N43">
            <v>41.021366248699998</v>
          </cell>
          <cell r="O43">
            <v>25.327946737600001</v>
          </cell>
          <cell r="P43">
            <v>4178</v>
          </cell>
          <cell r="Q43">
            <v>2874</v>
          </cell>
          <cell r="R43">
            <v>3.8727804092999998</v>
          </cell>
          <cell r="S43">
            <v>3.7795098957</v>
          </cell>
        </row>
        <row r="44">
          <cell r="E44" t="str">
            <v>Coacoatzintla</v>
          </cell>
          <cell r="F44">
            <v>11712</v>
          </cell>
          <cell r="G44">
            <v>8907</v>
          </cell>
          <cell r="H44">
            <v>75.550520846200001</v>
          </cell>
          <cell r="I44">
            <v>77.906618339700003</v>
          </cell>
          <cell r="J44">
            <v>8848</v>
          </cell>
          <cell r="K44">
            <v>6939</v>
          </cell>
          <cell r="L44">
            <v>2.6391797079999999</v>
          </cell>
          <cell r="M44">
            <v>2.3185084924999999</v>
          </cell>
          <cell r="N44">
            <v>19.987226982799999</v>
          </cell>
          <cell r="O44">
            <v>16.884415249</v>
          </cell>
          <cell r="P44">
            <v>2341</v>
          </cell>
          <cell r="Q44">
            <v>1504</v>
          </cell>
          <cell r="R44">
            <v>3.6540832772999998</v>
          </cell>
          <cell r="S44">
            <v>3.6092314363</v>
          </cell>
        </row>
        <row r="45">
          <cell r="E45" t="str">
            <v>Coahuitlán</v>
          </cell>
          <cell r="F45">
            <v>8747</v>
          </cell>
          <cell r="G45">
            <v>8516</v>
          </cell>
          <cell r="H45">
            <v>84.888020482399995</v>
          </cell>
          <cell r="I45">
            <v>91.741282769199998</v>
          </cell>
          <cell r="J45">
            <v>7425</v>
          </cell>
          <cell r="K45">
            <v>7813</v>
          </cell>
          <cell r="L45">
            <v>3.2587353284999998</v>
          </cell>
          <cell r="M45">
            <v>3.4272493165000002</v>
          </cell>
          <cell r="N45">
            <v>39.375286349500001</v>
          </cell>
          <cell r="O45">
            <v>57.073046576700001</v>
          </cell>
          <cell r="P45">
            <v>3444</v>
          </cell>
          <cell r="Q45">
            <v>4860</v>
          </cell>
          <cell r="R45">
            <v>3.8222890523999999</v>
          </cell>
          <cell r="S45">
            <v>3.8840696668999999</v>
          </cell>
        </row>
        <row r="46">
          <cell r="E46" t="str">
            <v>Coatepec</v>
          </cell>
          <cell r="F46">
            <v>83420</v>
          </cell>
          <cell r="G46">
            <v>87575</v>
          </cell>
          <cell r="H46">
            <v>41.576029037399998</v>
          </cell>
          <cell r="I46">
            <v>44.760879222900002</v>
          </cell>
          <cell r="J46">
            <v>34683</v>
          </cell>
          <cell r="K46">
            <v>39199</v>
          </cell>
          <cell r="L46">
            <v>2.2986708448000002</v>
          </cell>
          <cell r="M46">
            <v>2.0534401238000002</v>
          </cell>
          <cell r="N46">
            <v>5.9899294370999998</v>
          </cell>
          <cell r="O46">
            <v>4.7167284699999996</v>
          </cell>
          <cell r="P46">
            <v>4997</v>
          </cell>
          <cell r="Q46">
            <v>4131</v>
          </cell>
          <cell r="R46">
            <v>3.6639761272000002</v>
          </cell>
          <cell r="S46">
            <v>3.5319177687000001</v>
          </cell>
        </row>
        <row r="47">
          <cell r="E47" t="str">
            <v>Coatzacoalcos</v>
          </cell>
          <cell r="F47">
            <v>294211</v>
          </cell>
          <cell r="G47">
            <v>323154</v>
          </cell>
          <cell r="H47">
            <v>35.555251951199999</v>
          </cell>
          <cell r="I47">
            <v>38.2733341482</v>
          </cell>
          <cell r="J47">
            <v>104607</v>
          </cell>
          <cell r="K47">
            <v>123682</v>
          </cell>
          <cell r="L47">
            <v>2.3826049826000002</v>
          </cell>
          <cell r="M47">
            <v>2.1324480309</v>
          </cell>
          <cell r="N47">
            <v>6.0638987999999996</v>
          </cell>
          <cell r="O47">
            <v>3.7982479706999999</v>
          </cell>
          <cell r="P47">
            <v>17841</v>
          </cell>
          <cell r="Q47">
            <v>12274</v>
          </cell>
          <cell r="R47">
            <v>3.9270208418000001</v>
          </cell>
          <cell r="S47">
            <v>3.5651500844999999</v>
          </cell>
        </row>
        <row r="48">
          <cell r="E48" t="str">
            <v>Coatzintla</v>
          </cell>
          <cell r="F48">
            <v>48664</v>
          </cell>
          <cell r="G48">
            <v>59234</v>
          </cell>
          <cell r="H48">
            <v>38.226407813100003</v>
          </cell>
          <cell r="I48">
            <v>47.366308293899998</v>
          </cell>
          <cell r="J48">
            <v>18602</v>
          </cell>
          <cell r="K48">
            <v>28057</v>
          </cell>
          <cell r="L48">
            <v>2.8564635425999998</v>
          </cell>
          <cell r="M48">
            <v>2.6310330971</v>
          </cell>
          <cell r="N48">
            <v>7.9994915167</v>
          </cell>
          <cell r="O48">
            <v>9.9234082818000005</v>
          </cell>
          <cell r="P48">
            <v>3893</v>
          </cell>
          <cell r="Q48">
            <v>5878</v>
          </cell>
          <cell r="R48">
            <v>3.7596979154999999</v>
          </cell>
          <cell r="S48">
            <v>3.7677017926</v>
          </cell>
        </row>
        <row r="49">
          <cell r="E49" t="str">
            <v>Coetzala</v>
          </cell>
          <cell r="F49">
            <v>2141</v>
          </cell>
          <cell r="G49">
            <v>2225</v>
          </cell>
          <cell r="H49">
            <v>72.2403751234</v>
          </cell>
          <cell r="I49">
            <v>70.913568324500005</v>
          </cell>
          <cell r="J49">
            <v>1547</v>
          </cell>
          <cell r="K49">
            <v>1578</v>
          </cell>
          <cell r="L49">
            <v>3.0697359543</v>
          </cell>
          <cell r="M49">
            <v>3.0413022078999998</v>
          </cell>
          <cell r="N49">
            <v>28.5350444225</v>
          </cell>
          <cell r="O49">
            <v>28.825205214899999</v>
          </cell>
          <cell r="P49">
            <v>611</v>
          </cell>
          <cell r="Q49">
            <v>641</v>
          </cell>
          <cell r="R49">
            <v>4.0888911236999999</v>
          </cell>
          <cell r="S49">
            <v>3.7181368861999999</v>
          </cell>
        </row>
        <row r="50">
          <cell r="E50" t="str">
            <v>Colipa</v>
          </cell>
          <cell r="F50">
            <v>5516</v>
          </cell>
          <cell r="G50">
            <v>5689</v>
          </cell>
          <cell r="H50">
            <v>72.635741444900006</v>
          </cell>
          <cell r="I50">
            <v>70.204710920799997</v>
          </cell>
          <cell r="J50">
            <v>4007</v>
          </cell>
          <cell r="K50">
            <v>3994</v>
          </cell>
          <cell r="L50">
            <v>2.8261598652000002</v>
          </cell>
          <cell r="M50">
            <v>2.6733972217000002</v>
          </cell>
          <cell r="N50">
            <v>24.4684410646</v>
          </cell>
          <cell r="O50">
            <v>20.513062098500001</v>
          </cell>
          <cell r="P50">
            <v>1350</v>
          </cell>
          <cell r="Q50">
            <v>1167</v>
          </cell>
          <cell r="R50">
            <v>3.7738972147999998</v>
          </cell>
          <cell r="S50">
            <v>3.5001020839999999</v>
          </cell>
        </row>
        <row r="51">
          <cell r="E51" t="str">
            <v>Comapa</v>
          </cell>
          <cell r="F51">
            <v>19624</v>
          </cell>
          <cell r="G51">
            <v>18918</v>
          </cell>
          <cell r="H51">
            <v>87.9257228078</v>
          </cell>
          <cell r="I51">
            <v>79.766456131599995</v>
          </cell>
          <cell r="J51">
            <v>17255</v>
          </cell>
          <cell r="K51">
            <v>15090</v>
          </cell>
          <cell r="L51">
            <v>3.0951788585000002</v>
          </cell>
          <cell r="M51">
            <v>2.5683531889000002</v>
          </cell>
          <cell r="N51">
            <v>39.592650792999997</v>
          </cell>
          <cell r="O51">
            <v>18.9132269859</v>
          </cell>
          <cell r="P51">
            <v>7770</v>
          </cell>
          <cell r="Q51">
            <v>3578</v>
          </cell>
          <cell r="R51">
            <v>3.9053212803999999</v>
          </cell>
          <cell r="S51">
            <v>3.5703110996</v>
          </cell>
        </row>
        <row r="52">
          <cell r="E52" t="str">
            <v>Córdoba</v>
          </cell>
          <cell r="F52">
            <v>191346</v>
          </cell>
          <cell r="G52">
            <v>203963</v>
          </cell>
          <cell r="H52">
            <v>41.568988369000003</v>
          </cell>
          <cell r="I52">
            <v>47.584242349900002</v>
          </cell>
          <cell r="J52">
            <v>79541</v>
          </cell>
          <cell r="K52">
            <v>97054</v>
          </cell>
          <cell r="L52">
            <v>2.6092371024999998</v>
          </cell>
          <cell r="M52">
            <v>2.1777333398000001</v>
          </cell>
          <cell r="N52">
            <v>8.4407873587999998</v>
          </cell>
          <cell r="O52">
            <v>6.1375469101000002</v>
          </cell>
          <cell r="P52">
            <v>16151</v>
          </cell>
          <cell r="Q52">
            <v>12518</v>
          </cell>
          <cell r="R52">
            <v>3.6920567191</v>
          </cell>
          <cell r="S52">
            <v>3.5594139601000001</v>
          </cell>
        </row>
        <row r="53">
          <cell r="E53" t="str">
            <v>Cosamaloapan de Carpio</v>
          </cell>
          <cell r="F53">
            <v>59456</v>
          </cell>
          <cell r="G53">
            <v>60180</v>
          </cell>
          <cell r="H53">
            <v>44.296188991400001</v>
          </cell>
          <cell r="I53">
            <v>52.2006213194</v>
          </cell>
          <cell r="J53">
            <v>26337</v>
          </cell>
          <cell r="K53">
            <v>31414</v>
          </cell>
          <cell r="L53">
            <v>2.2009636619999999</v>
          </cell>
          <cell r="M53">
            <v>2.4252598516999999</v>
          </cell>
          <cell r="N53">
            <v>6.2735081494999996</v>
          </cell>
          <cell r="O53">
            <v>8.4499086601000002</v>
          </cell>
          <cell r="P53">
            <v>3730</v>
          </cell>
          <cell r="Q53">
            <v>5085</v>
          </cell>
          <cell r="R53">
            <v>3.6556054378999998</v>
          </cell>
          <cell r="S53">
            <v>3.7548750709999998</v>
          </cell>
        </row>
        <row r="54">
          <cell r="E54" t="str">
            <v>Cosautlán de Carvajal</v>
          </cell>
          <cell r="F54">
            <v>17017</v>
          </cell>
          <cell r="G54">
            <v>16311</v>
          </cell>
          <cell r="H54">
            <v>76.330291100099998</v>
          </cell>
          <cell r="I54">
            <v>78.073954097500007</v>
          </cell>
          <cell r="J54">
            <v>12989</v>
          </cell>
          <cell r="K54">
            <v>12735</v>
          </cell>
          <cell r="L54">
            <v>2.4893590965999999</v>
          </cell>
          <cell r="M54">
            <v>2.2696098685999999</v>
          </cell>
          <cell r="N54">
            <v>19.009069133299999</v>
          </cell>
          <cell r="O54">
            <v>12.5037928319</v>
          </cell>
          <cell r="P54">
            <v>3235</v>
          </cell>
          <cell r="Q54">
            <v>2039</v>
          </cell>
          <cell r="R54">
            <v>3.4856713665000001</v>
          </cell>
          <cell r="S54">
            <v>3.3917876697999998</v>
          </cell>
        </row>
        <row r="55">
          <cell r="E55" t="str">
            <v>Coscomatepec</v>
          </cell>
          <cell r="F55">
            <v>48976</v>
          </cell>
          <cell r="G55">
            <v>50195</v>
          </cell>
          <cell r="H55">
            <v>83.919492928500006</v>
          </cell>
          <cell r="I55">
            <v>78.854918851099995</v>
          </cell>
          <cell r="J55">
            <v>41100</v>
          </cell>
          <cell r="K55">
            <v>39581</v>
          </cell>
          <cell r="L55">
            <v>3.8722766413</v>
          </cell>
          <cell r="M55">
            <v>2.8432180667</v>
          </cell>
          <cell r="N55">
            <v>49.5250590327</v>
          </cell>
          <cell r="O55">
            <v>26.326236997300001</v>
          </cell>
          <cell r="P55">
            <v>24255</v>
          </cell>
          <cell r="Q55">
            <v>13214</v>
          </cell>
          <cell r="R55">
            <v>4.3194490441999998</v>
          </cell>
          <cell r="S55">
            <v>3.8016506273999999</v>
          </cell>
        </row>
        <row r="56">
          <cell r="E56" t="str">
            <v>Cosoleacaque</v>
          </cell>
          <cell r="F56">
            <v>121897</v>
          </cell>
          <cell r="G56">
            <v>139427</v>
          </cell>
          <cell r="H56">
            <v>37.587580253799999</v>
          </cell>
          <cell r="I56">
            <v>50.737259013500001</v>
          </cell>
          <cell r="J56">
            <v>45818</v>
          </cell>
          <cell r="K56">
            <v>70741</v>
          </cell>
          <cell r="L56">
            <v>2.7866816594000001</v>
          </cell>
          <cell r="M56">
            <v>2.4245567372000001</v>
          </cell>
          <cell r="N56">
            <v>7.1850493663000004</v>
          </cell>
          <cell r="O56">
            <v>8.6423001506000006</v>
          </cell>
          <cell r="P56">
            <v>8758</v>
          </cell>
          <cell r="Q56">
            <v>12050</v>
          </cell>
          <cell r="R56">
            <v>3.8291680003000002</v>
          </cell>
          <cell r="S56">
            <v>3.6440029586999998</v>
          </cell>
        </row>
        <row r="57">
          <cell r="E57" t="str">
            <v>Cotaxtla</v>
          </cell>
          <cell r="F57">
            <v>20576</v>
          </cell>
          <cell r="G57">
            <v>24300</v>
          </cell>
          <cell r="H57">
            <v>58.408766597300001</v>
          </cell>
          <cell r="I57">
            <v>55.272541600300002</v>
          </cell>
          <cell r="J57">
            <v>12018</v>
          </cell>
          <cell r="K57">
            <v>13431</v>
          </cell>
          <cell r="L57">
            <v>2.6327006977999998</v>
          </cell>
          <cell r="M57">
            <v>2.6417976177</v>
          </cell>
          <cell r="N57">
            <v>13.5877865377</v>
          </cell>
          <cell r="O57">
            <v>10.279116785799999</v>
          </cell>
          <cell r="P57">
            <v>2796</v>
          </cell>
          <cell r="Q57">
            <v>2498</v>
          </cell>
          <cell r="R57">
            <v>3.7035976936999999</v>
          </cell>
          <cell r="S57">
            <v>3.5520588235999999</v>
          </cell>
        </row>
        <row r="58">
          <cell r="E58" t="str">
            <v>Coxquihui</v>
          </cell>
          <cell r="F58">
            <v>15701</v>
          </cell>
          <cell r="G58">
            <v>14978</v>
          </cell>
          <cell r="H58">
            <v>86.694321626800004</v>
          </cell>
          <cell r="I58">
            <v>80.196637646499994</v>
          </cell>
          <cell r="J58">
            <v>13612</v>
          </cell>
          <cell r="K58">
            <v>12012</v>
          </cell>
          <cell r="L58">
            <v>3.5508805366999998</v>
          </cell>
          <cell r="M58">
            <v>3.2117386921</v>
          </cell>
          <cell r="N58">
            <v>48.080619982100004</v>
          </cell>
          <cell r="O58">
            <v>36.022983711499997</v>
          </cell>
          <cell r="P58">
            <v>7549</v>
          </cell>
          <cell r="Q58">
            <v>5396</v>
          </cell>
          <cell r="R58">
            <v>3.9154684812</v>
          </cell>
          <cell r="S58">
            <v>3.8836548293000002</v>
          </cell>
        </row>
        <row r="59">
          <cell r="E59" t="str">
            <v>Coyutla</v>
          </cell>
          <cell r="F59">
            <v>21981</v>
          </cell>
          <cell r="G59">
            <v>20623</v>
          </cell>
          <cell r="H59">
            <v>83.116745001300004</v>
          </cell>
          <cell r="I59">
            <v>82.125527139699997</v>
          </cell>
          <cell r="J59">
            <v>18270</v>
          </cell>
          <cell r="K59">
            <v>16937</v>
          </cell>
          <cell r="L59">
            <v>3.6785120816000001</v>
          </cell>
          <cell r="M59">
            <v>3.0131824094000002</v>
          </cell>
          <cell r="N59">
            <v>40.9366549943</v>
          </cell>
          <cell r="O59">
            <v>31.497715533499999</v>
          </cell>
          <cell r="P59">
            <v>8998</v>
          </cell>
          <cell r="Q59">
            <v>6496</v>
          </cell>
          <cell r="R59">
            <v>4.1091442891999996</v>
          </cell>
          <cell r="S59">
            <v>3.7893425918000001</v>
          </cell>
        </row>
        <row r="60">
          <cell r="E60" t="str">
            <v>Cuichapa</v>
          </cell>
          <cell r="F60">
            <v>10803</v>
          </cell>
          <cell r="G60">
            <v>11743</v>
          </cell>
          <cell r="H60">
            <v>60.981607222900003</v>
          </cell>
          <cell r="I60">
            <v>59.724179622000001</v>
          </cell>
          <cell r="J60">
            <v>6588</v>
          </cell>
          <cell r="K60">
            <v>7013</v>
          </cell>
          <cell r="L60">
            <v>2.5125558745999999</v>
          </cell>
          <cell r="M60">
            <v>2.3629153663000002</v>
          </cell>
          <cell r="N60">
            <v>13.6500126153</v>
          </cell>
          <cell r="O60">
            <v>11.992186676899999</v>
          </cell>
          <cell r="P60">
            <v>1475</v>
          </cell>
          <cell r="Q60">
            <v>1408</v>
          </cell>
          <cell r="R60">
            <v>3.6983645972999999</v>
          </cell>
          <cell r="S60">
            <v>3.6567660248</v>
          </cell>
        </row>
        <row r="61">
          <cell r="E61" t="str">
            <v>Cuitláhuac</v>
          </cell>
          <cell r="F61">
            <v>26652</v>
          </cell>
          <cell r="G61">
            <v>28448</v>
          </cell>
          <cell r="H61">
            <v>55.499297825299998</v>
          </cell>
          <cell r="I61">
            <v>53.904726076999999</v>
          </cell>
          <cell r="J61">
            <v>14792</v>
          </cell>
          <cell r="K61">
            <v>15335</v>
          </cell>
          <cell r="L61">
            <v>2.6175171323000002</v>
          </cell>
          <cell r="M61">
            <v>2.2594180993999999</v>
          </cell>
          <cell r="N61">
            <v>11.1180734192</v>
          </cell>
          <cell r="O61">
            <v>7.4415192915999997</v>
          </cell>
          <cell r="P61">
            <v>2963</v>
          </cell>
          <cell r="Q61">
            <v>2117</v>
          </cell>
          <cell r="R61">
            <v>3.7761479649999998</v>
          </cell>
          <cell r="S61">
            <v>3.5832868864999998</v>
          </cell>
        </row>
        <row r="62">
          <cell r="E62" t="str">
            <v>Chacaltianguis</v>
          </cell>
          <cell r="F62">
            <v>12695</v>
          </cell>
          <cell r="G62">
            <v>13692</v>
          </cell>
          <cell r="H62">
            <v>60.341834332799998</v>
          </cell>
          <cell r="I62">
            <v>52.383708691599999</v>
          </cell>
          <cell r="J62">
            <v>7660</v>
          </cell>
          <cell r="K62">
            <v>7172</v>
          </cell>
          <cell r="L62">
            <v>2.0915234682000001</v>
          </cell>
          <cell r="M62">
            <v>2.2224127489000001</v>
          </cell>
          <cell r="N62">
            <v>8.1614454518000006</v>
          </cell>
          <cell r="O62">
            <v>5.9045968507</v>
          </cell>
          <cell r="P62">
            <v>1036</v>
          </cell>
          <cell r="Q62">
            <v>808</v>
          </cell>
          <cell r="R62">
            <v>3.5195798472000002</v>
          </cell>
          <cell r="S62">
            <v>3.6417366913999998</v>
          </cell>
        </row>
        <row r="63">
          <cell r="E63" t="str">
            <v>Chalma</v>
          </cell>
          <cell r="F63">
            <v>12625</v>
          </cell>
          <cell r="G63">
            <v>15185</v>
          </cell>
          <cell r="H63">
            <v>74.937577620400006</v>
          </cell>
          <cell r="I63">
            <v>68.175120142599994</v>
          </cell>
          <cell r="J63">
            <v>9461</v>
          </cell>
          <cell r="K63">
            <v>10352</v>
          </cell>
          <cell r="L63">
            <v>3.1973681441999999</v>
          </cell>
          <cell r="M63">
            <v>2.9410519765999998</v>
          </cell>
          <cell r="N63">
            <v>29.8761386135</v>
          </cell>
          <cell r="O63">
            <v>19.274589046300001</v>
          </cell>
          <cell r="P63">
            <v>3772</v>
          </cell>
          <cell r="Q63">
            <v>2927</v>
          </cell>
          <cell r="R63">
            <v>3.9324143218000001</v>
          </cell>
          <cell r="S63">
            <v>3.6752415036000001</v>
          </cell>
        </row>
        <row r="64">
          <cell r="E64" t="str">
            <v>Chiconamel</v>
          </cell>
          <cell r="F64">
            <v>5944</v>
          </cell>
          <cell r="G64">
            <v>6650</v>
          </cell>
          <cell r="H64">
            <v>81.356508304399995</v>
          </cell>
          <cell r="I64">
            <v>82.968182575399993</v>
          </cell>
          <cell r="J64">
            <v>4836</v>
          </cell>
          <cell r="K64">
            <v>5517</v>
          </cell>
          <cell r="L64">
            <v>3.4281323662999998</v>
          </cell>
          <cell r="M64">
            <v>3.0072650252000002</v>
          </cell>
          <cell r="N64">
            <v>39.800308999599999</v>
          </cell>
          <cell r="O64">
            <v>36.175912044</v>
          </cell>
          <cell r="P64">
            <v>2366</v>
          </cell>
          <cell r="Q64">
            <v>2406</v>
          </cell>
          <cell r="R64">
            <v>3.8264318994000002</v>
          </cell>
          <cell r="S64">
            <v>3.5890691488000002</v>
          </cell>
        </row>
        <row r="65">
          <cell r="E65" t="str">
            <v>Chiconquiaco</v>
          </cell>
          <cell r="F65">
            <v>11002</v>
          </cell>
          <cell r="G65">
            <v>10757</v>
          </cell>
          <cell r="H65">
            <v>89.989661932900006</v>
          </cell>
          <cell r="I65">
            <v>90.432132444499999</v>
          </cell>
          <cell r="J65">
            <v>9901</v>
          </cell>
          <cell r="K65">
            <v>9728</v>
          </cell>
          <cell r="L65">
            <v>2.8502438532999999</v>
          </cell>
          <cell r="M65">
            <v>2.5367220946</v>
          </cell>
          <cell r="N65">
            <v>40.252586254500002</v>
          </cell>
          <cell r="O65">
            <v>27.219106881999998</v>
          </cell>
          <cell r="P65">
            <v>4429</v>
          </cell>
          <cell r="Q65">
            <v>2928</v>
          </cell>
          <cell r="R65">
            <v>3.7078784567</v>
          </cell>
          <cell r="S65">
            <v>3.5947215657</v>
          </cell>
        </row>
        <row r="66">
          <cell r="E66" t="str">
            <v>Chicontepec</v>
          </cell>
          <cell r="F66">
            <v>47601</v>
          </cell>
          <cell r="G66">
            <v>51538</v>
          </cell>
          <cell r="H66">
            <v>84.374248000600005</v>
          </cell>
          <cell r="I66">
            <v>79.063119543599996</v>
          </cell>
          <cell r="J66">
            <v>40163</v>
          </cell>
          <cell r="K66">
            <v>40748</v>
          </cell>
          <cell r="L66">
            <v>3.9471251753000001</v>
          </cell>
          <cell r="M66">
            <v>3.1569002080000002</v>
          </cell>
          <cell r="N66">
            <v>58.510246490699998</v>
          </cell>
          <cell r="O66">
            <v>32.838262587400003</v>
          </cell>
          <cell r="P66">
            <v>27851</v>
          </cell>
          <cell r="Q66">
            <v>16924</v>
          </cell>
          <cell r="R66">
            <v>4.2665830265000002</v>
          </cell>
          <cell r="S66">
            <v>3.7266700586999999</v>
          </cell>
        </row>
        <row r="67">
          <cell r="E67" t="str">
            <v>Chinameca</v>
          </cell>
          <cell r="F67">
            <v>14870</v>
          </cell>
          <cell r="G67">
            <v>18520</v>
          </cell>
          <cell r="H67">
            <v>59.292773862099999</v>
          </cell>
          <cell r="I67">
            <v>60.210671530600003</v>
          </cell>
          <cell r="J67">
            <v>8817</v>
          </cell>
          <cell r="K67">
            <v>11151</v>
          </cell>
          <cell r="L67">
            <v>2.8447851859000002</v>
          </cell>
          <cell r="M67">
            <v>2.7222915853999998</v>
          </cell>
          <cell r="N67">
            <v>15.277263981999999</v>
          </cell>
          <cell r="O67">
            <v>12.7511031907</v>
          </cell>
          <cell r="P67">
            <v>2272</v>
          </cell>
          <cell r="Q67">
            <v>2362</v>
          </cell>
          <cell r="R67">
            <v>3.8090004722000002</v>
          </cell>
          <cell r="S67">
            <v>3.7935843752</v>
          </cell>
        </row>
        <row r="68">
          <cell r="E68" t="str">
            <v>Chinampa de Gorostiza</v>
          </cell>
          <cell r="F68">
            <v>16430</v>
          </cell>
          <cell r="G68">
            <v>17211</v>
          </cell>
          <cell r="H68">
            <v>72.037176987300001</v>
          </cell>
          <cell r="I68">
            <v>68.691356213199995</v>
          </cell>
          <cell r="J68">
            <v>11836</v>
          </cell>
          <cell r="K68">
            <v>11822</v>
          </cell>
          <cell r="L68">
            <v>3.1172824544000002</v>
          </cell>
          <cell r="M68">
            <v>2.8598274548</v>
          </cell>
          <cell r="N68">
            <v>26.406823157600002</v>
          </cell>
          <cell r="O68">
            <v>18.776438070499999</v>
          </cell>
          <cell r="P68">
            <v>4339</v>
          </cell>
          <cell r="Q68">
            <v>3232</v>
          </cell>
          <cell r="R68">
            <v>3.8069536134000002</v>
          </cell>
          <cell r="S68">
            <v>3.738477794</v>
          </cell>
        </row>
        <row r="69">
          <cell r="E69" t="str">
            <v>Las Choapas</v>
          </cell>
          <cell r="F69">
            <v>79447</v>
          </cell>
          <cell r="G69">
            <v>82276</v>
          </cell>
          <cell r="H69">
            <v>70.908077559600002</v>
          </cell>
          <cell r="I69">
            <v>66.991302724899995</v>
          </cell>
          <cell r="J69">
            <v>56334</v>
          </cell>
          <cell r="K69">
            <v>55118</v>
          </cell>
          <cell r="L69">
            <v>3.4373211992999999</v>
          </cell>
          <cell r="M69">
            <v>2.8557353941999999</v>
          </cell>
          <cell r="N69">
            <v>32.273738049899997</v>
          </cell>
          <cell r="O69">
            <v>19.636910488800002</v>
          </cell>
          <cell r="P69">
            <v>25641</v>
          </cell>
          <cell r="Q69">
            <v>16156</v>
          </cell>
          <cell r="R69">
            <v>4.1922827062000003</v>
          </cell>
          <cell r="S69">
            <v>3.8052053597</v>
          </cell>
        </row>
        <row r="70">
          <cell r="E70" t="str">
            <v>Chocamán</v>
          </cell>
          <cell r="F70">
            <v>16945</v>
          </cell>
          <cell r="G70">
            <v>19339</v>
          </cell>
          <cell r="H70">
            <v>75.539938809099993</v>
          </cell>
          <cell r="I70">
            <v>69.750657666799995</v>
          </cell>
          <cell r="J70">
            <v>12800</v>
          </cell>
          <cell r="K70">
            <v>13489</v>
          </cell>
          <cell r="L70">
            <v>3.3120126415</v>
          </cell>
          <cell r="M70">
            <v>2.5289973008</v>
          </cell>
          <cell r="N70">
            <v>32.185593874399999</v>
          </cell>
          <cell r="O70">
            <v>15.0573417356</v>
          </cell>
          <cell r="P70">
            <v>5454</v>
          </cell>
          <cell r="Q70">
            <v>2912</v>
          </cell>
          <cell r="R70">
            <v>4.1145305319999999</v>
          </cell>
          <cell r="S70">
            <v>3.8155071403999998</v>
          </cell>
        </row>
        <row r="71">
          <cell r="E71" t="str">
            <v>Chontla</v>
          </cell>
          <cell r="F71">
            <v>15116</v>
          </cell>
          <cell r="G71">
            <v>17428</v>
          </cell>
          <cell r="H71">
            <v>76.895497846599994</v>
          </cell>
          <cell r="I71">
            <v>70.949194561799999</v>
          </cell>
          <cell r="J71">
            <v>11624</v>
          </cell>
          <cell r="K71">
            <v>12365</v>
          </cell>
          <cell r="L71">
            <v>3.7427128371</v>
          </cell>
          <cell r="M71">
            <v>3.0502484629</v>
          </cell>
          <cell r="N71">
            <v>36.0496008569</v>
          </cell>
          <cell r="O71">
            <v>20.954207655800001</v>
          </cell>
          <cell r="P71">
            <v>5449</v>
          </cell>
          <cell r="Q71">
            <v>3652</v>
          </cell>
          <cell r="R71">
            <v>4.1815928466000001</v>
          </cell>
          <cell r="S71">
            <v>3.6726373673000001</v>
          </cell>
        </row>
        <row r="72">
          <cell r="E72" t="str">
            <v>Chumatlán</v>
          </cell>
          <cell r="F72">
            <v>3889</v>
          </cell>
          <cell r="G72">
            <v>3859</v>
          </cell>
          <cell r="H72">
            <v>88.005079006800003</v>
          </cell>
          <cell r="I72">
            <v>90.137901127500001</v>
          </cell>
          <cell r="J72">
            <v>3423</v>
          </cell>
          <cell r="K72">
            <v>3478</v>
          </cell>
          <cell r="L72">
            <v>3.6456597294000002</v>
          </cell>
          <cell r="M72">
            <v>3.4356781201</v>
          </cell>
          <cell r="N72">
            <v>53.057844243799998</v>
          </cell>
          <cell r="O72">
            <v>56.434807747900003</v>
          </cell>
          <cell r="P72">
            <v>2063</v>
          </cell>
          <cell r="Q72">
            <v>2178</v>
          </cell>
          <cell r="R72">
            <v>3.9105203403000002</v>
          </cell>
          <cell r="S72">
            <v>3.7821195435999999</v>
          </cell>
        </row>
        <row r="73">
          <cell r="E73" t="str">
            <v>Emiliano Zapata</v>
          </cell>
          <cell r="F73">
            <v>57694</v>
          </cell>
          <cell r="G73">
            <v>81403</v>
          </cell>
          <cell r="H73">
            <v>34.860550749300003</v>
          </cell>
          <cell r="I73">
            <v>40.866768641599997</v>
          </cell>
          <cell r="J73">
            <v>20112</v>
          </cell>
          <cell r="K73">
            <v>33267</v>
          </cell>
          <cell r="L73">
            <v>2.5335741664999998</v>
          </cell>
          <cell r="M73">
            <v>2.5027893082000001</v>
          </cell>
          <cell r="N73">
            <v>6.1510147344000003</v>
          </cell>
          <cell r="O73">
            <v>6.3917735942</v>
          </cell>
          <cell r="P73">
            <v>3549</v>
          </cell>
          <cell r="Q73">
            <v>5203</v>
          </cell>
          <cell r="R73">
            <v>3.6801844430999999</v>
          </cell>
          <cell r="S73">
            <v>3.7781886897999999</v>
          </cell>
        </row>
        <row r="74">
          <cell r="E74" t="str">
            <v>Espinal</v>
          </cell>
          <cell r="F74">
            <v>25330</v>
          </cell>
          <cell r="G74">
            <v>29144</v>
          </cell>
          <cell r="H74">
            <v>84.826217529299996</v>
          </cell>
          <cell r="I74">
            <v>75.267549296699997</v>
          </cell>
          <cell r="J74">
            <v>21486</v>
          </cell>
          <cell r="K74">
            <v>21936</v>
          </cell>
          <cell r="L74">
            <v>3.3040546931999999</v>
          </cell>
          <cell r="M74">
            <v>2.9831168750999999</v>
          </cell>
          <cell r="N74">
            <v>45.120613520699997</v>
          </cell>
          <cell r="O74">
            <v>25.392654781099999</v>
          </cell>
          <cell r="P74">
            <v>11429</v>
          </cell>
          <cell r="Q74">
            <v>7400</v>
          </cell>
          <cell r="R74">
            <v>3.8115629718999999</v>
          </cell>
          <cell r="S74">
            <v>3.7229693942000002</v>
          </cell>
        </row>
        <row r="75">
          <cell r="E75" t="str">
            <v>Filomeno Mata</v>
          </cell>
          <cell r="F75">
            <v>16415</v>
          </cell>
          <cell r="G75">
            <v>11493</v>
          </cell>
          <cell r="H75">
            <v>94.271655561299994</v>
          </cell>
          <cell r="I75">
            <v>96.096440146999996</v>
          </cell>
          <cell r="J75">
            <v>15475</v>
          </cell>
          <cell r="K75">
            <v>11044</v>
          </cell>
          <cell r="L75">
            <v>3.5144142540000001</v>
          </cell>
          <cell r="M75">
            <v>3.6772607505999999</v>
          </cell>
          <cell r="N75">
            <v>59.168118913400001</v>
          </cell>
          <cell r="O75">
            <v>67.968319535999996</v>
          </cell>
          <cell r="P75">
            <v>9712</v>
          </cell>
          <cell r="Q75">
            <v>7812</v>
          </cell>
          <cell r="R75">
            <v>3.8758500561</v>
          </cell>
          <cell r="S75">
            <v>4.1062689797000003</v>
          </cell>
        </row>
        <row r="76">
          <cell r="E76" t="str">
            <v>Fortín</v>
          </cell>
          <cell r="F76">
            <v>60119</v>
          </cell>
          <cell r="G76">
            <v>64519</v>
          </cell>
          <cell r="H76">
            <v>40.9613139601</v>
          </cell>
          <cell r="I76">
            <v>42.000684915599997</v>
          </cell>
          <cell r="J76">
            <v>24626</v>
          </cell>
          <cell r="K76">
            <v>27098</v>
          </cell>
          <cell r="L76">
            <v>2.3349966377000002</v>
          </cell>
          <cell r="M76">
            <v>2.2489649448</v>
          </cell>
          <cell r="N76">
            <v>5.9670931840000003</v>
          </cell>
          <cell r="O76">
            <v>5.5586499858999998</v>
          </cell>
          <cell r="P76">
            <v>3587</v>
          </cell>
          <cell r="Q76">
            <v>3586</v>
          </cell>
          <cell r="R76">
            <v>3.6138737763000002</v>
          </cell>
          <cell r="S76">
            <v>3.5777134717000001</v>
          </cell>
        </row>
        <row r="77">
          <cell r="E77" t="str">
            <v>Gutiérrez Zamora</v>
          </cell>
          <cell r="F77">
            <v>26341</v>
          </cell>
          <cell r="G77">
            <v>26778</v>
          </cell>
          <cell r="H77">
            <v>59.557269203399997</v>
          </cell>
          <cell r="I77">
            <v>65.491236048499999</v>
          </cell>
          <cell r="J77">
            <v>15688</v>
          </cell>
          <cell r="K77">
            <v>17537</v>
          </cell>
          <cell r="L77">
            <v>2.5586108508000001</v>
          </cell>
          <cell r="M77">
            <v>2.4627361962999998</v>
          </cell>
          <cell r="N77">
            <v>11.5650084906</v>
          </cell>
          <cell r="O77">
            <v>11.8896311103</v>
          </cell>
          <cell r="P77">
            <v>3046</v>
          </cell>
          <cell r="Q77">
            <v>3184</v>
          </cell>
          <cell r="R77">
            <v>3.5699341123999999</v>
          </cell>
          <cell r="S77">
            <v>3.5408965486000001</v>
          </cell>
        </row>
        <row r="78">
          <cell r="E78" t="str">
            <v>Hidalgotitlán</v>
          </cell>
          <cell r="F78">
            <v>19990</v>
          </cell>
          <cell r="G78">
            <v>23403</v>
          </cell>
          <cell r="H78">
            <v>84.852663841400002</v>
          </cell>
          <cell r="I78">
            <v>72.708241538099998</v>
          </cell>
          <cell r="J78">
            <v>16962</v>
          </cell>
          <cell r="K78">
            <v>17016</v>
          </cell>
          <cell r="L78">
            <v>2.9755777866000002</v>
          </cell>
          <cell r="M78">
            <v>2.8816744027999999</v>
          </cell>
          <cell r="N78">
            <v>34.600937497799997</v>
          </cell>
          <cell r="O78">
            <v>19.903781656700001</v>
          </cell>
          <cell r="P78">
            <v>6917</v>
          </cell>
          <cell r="Q78">
            <v>4658</v>
          </cell>
          <cell r="R78">
            <v>3.5678932207999998</v>
          </cell>
          <cell r="S78">
            <v>3.6036086844000002</v>
          </cell>
        </row>
        <row r="79">
          <cell r="E79" t="str">
            <v>Huatusco</v>
          </cell>
          <cell r="F79">
            <v>53516</v>
          </cell>
          <cell r="G79">
            <v>59969</v>
          </cell>
          <cell r="H79">
            <v>66.702604264499996</v>
          </cell>
          <cell r="I79">
            <v>67.608318787000002</v>
          </cell>
          <cell r="J79">
            <v>35697</v>
          </cell>
          <cell r="K79">
            <v>40544</v>
          </cell>
          <cell r="L79">
            <v>2.9106486257999999</v>
          </cell>
          <cell r="M79">
            <v>2.4742172096999999</v>
          </cell>
          <cell r="N79">
            <v>21.378763968499999</v>
          </cell>
          <cell r="O79">
            <v>13.2506926819</v>
          </cell>
          <cell r="P79">
            <v>11441</v>
          </cell>
          <cell r="Q79">
            <v>7946</v>
          </cell>
          <cell r="R79">
            <v>3.9000296720000001</v>
          </cell>
          <cell r="S79">
            <v>3.6842806244999999</v>
          </cell>
        </row>
        <row r="80">
          <cell r="E80" t="str">
            <v>Huayacocotla</v>
          </cell>
          <cell r="F80">
            <v>22778</v>
          </cell>
          <cell r="G80">
            <v>18247</v>
          </cell>
          <cell r="H80">
            <v>76.789532631300006</v>
          </cell>
          <cell r="I80">
            <v>77.286995424699995</v>
          </cell>
          <cell r="J80">
            <v>17491</v>
          </cell>
          <cell r="K80">
            <v>14103</v>
          </cell>
          <cell r="L80">
            <v>3.2194956350999999</v>
          </cell>
          <cell r="M80">
            <v>2.2912871105999999</v>
          </cell>
          <cell r="N80">
            <v>32.425821823500002</v>
          </cell>
          <cell r="O80">
            <v>17.030587110300001</v>
          </cell>
          <cell r="P80">
            <v>7386</v>
          </cell>
          <cell r="Q80">
            <v>3108</v>
          </cell>
          <cell r="R80">
            <v>3.9171789655999998</v>
          </cell>
          <cell r="S80">
            <v>3.5524917953999999</v>
          </cell>
        </row>
        <row r="81">
          <cell r="E81" t="str">
            <v>Hueyapan de Ocampo</v>
          </cell>
          <cell r="F81">
            <v>39858</v>
          </cell>
          <cell r="G81">
            <v>43954</v>
          </cell>
          <cell r="H81">
            <v>72.615674656300001</v>
          </cell>
          <cell r="I81">
            <v>71.634125118300005</v>
          </cell>
          <cell r="J81">
            <v>28943</v>
          </cell>
          <cell r="K81">
            <v>31486</v>
          </cell>
          <cell r="L81">
            <v>2.9162355821000001</v>
          </cell>
          <cell r="M81">
            <v>2.8377441456999999</v>
          </cell>
          <cell r="N81">
            <v>29.683616821099999</v>
          </cell>
          <cell r="O81">
            <v>22.689417496699999</v>
          </cell>
          <cell r="P81">
            <v>11831</v>
          </cell>
          <cell r="Q81">
            <v>9973</v>
          </cell>
          <cell r="R81">
            <v>3.9334316992999998</v>
          </cell>
          <cell r="S81">
            <v>3.7312563412999999</v>
          </cell>
        </row>
        <row r="82">
          <cell r="E82" t="str">
            <v>Huiloapan de Cuauhtémoc</v>
          </cell>
          <cell r="F82">
            <v>7320</v>
          </cell>
          <cell r="G82">
            <v>7184</v>
          </cell>
          <cell r="H82">
            <v>49.7154420922</v>
          </cell>
          <cell r="I82">
            <v>50.736489643399999</v>
          </cell>
          <cell r="J82">
            <v>3639</v>
          </cell>
          <cell r="K82">
            <v>3645</v>
          </cell>
          <cell r="L82">
            <v>2.5795733104999998</v>
          </cell>
          <cell r="M82">
            <v>2.0714719510999999</v>
          </cell>
          <cell r="N82">
            <v>9.9224782066999992</v>
          </cell>
          <cell r="O82">
            <v>8.8096869645999991</v>
          </cell>
          <cell r="P82">
            <v>726</v>
          </cell>
          <cell r="Q82">
            <v>633</v>
          </cell>
          <cell r="R82">
            <v>3.7437040966000001</v>
          </cell>
          <cell r="S82">
            <v>3.6207371305999998</v>
          </cell>
        </row>
        <row r="83">
          <cell r="E83" t="str">
            <v>Ignacio de la Llave</v>
          </cell>
          <cell r="F83">
            <v>19976</v>
          </cell>
          <cell r="G83">
            <v>19436</v>
          </cell>
          <cell r="H83">
            <v>74.684229599999995</v>
          </cell>
          <cell r="I83">
            <v>70.958463376500006</v>
          </cell>
          <cell r="J83">
            <v>14919</v>
          </cell>
          <cell r="K83">
            <v>13791</v>
          </cell>
          <cell r="L83">
            <v>3.0101349341999999</v>
          </cell>
          <cell r="M83">
            <v>2.6201555724999999</v>
          </cell>
          <cell r="N83">
            <v>26.406819227</v>
          </cell>
          <cell r="O83">
            <v>15.898762892300001</v>
          </cell>
          <cell r="P83">
            <v>5275</v>
          </cell>
          <cell r="Q83">
            <v>3090</v>
          </cell>
          <cell r="R83">
            <v>3.7520436084000002</v>
          </cell>
          <cell r="S83">
            <v>3.6360024137</v>
          </cell>
        </row>
        <row r="84">
          <cell r="E84" t="str">
            <v>Ilamatlán</v>
          </cell>
          <cell r="F84">
            <v>13560</v>
          </cell>
          <cell r="G84">
            <v>13405</v>
          </cell>
          <cell r="H84">
            <v>93.209493342599998</v>
          </cell>
          <cell r="I84">
            <v>93.748671283600004</v>
          </cell>
          <cell r="J84">
            <v>12639</v>
          </cell>
          <cell r="K84">
            <v>12567</v>
          </cell>
          <cell r="L84">
            <v>4.2504344244999999</v>
          </cell>
          <cell r="M84">
            <v>3.1818970125999999</v>
          </cell>
          <cell r="N84">
            <v>68.937056890899996</v>
          </cell>
          <cell r="O84">
            <v>54.949106136300003</v>
          </cell>
          <cell r="P84">
            <v>9348</v>
          </cell>
          <cell r="Q84">
            <v>7366</v>
          </cell>
          <cell r="R84">
            <v>4.4576862174</v>
          </cell>
          <cell r="S84">
            <v>3.7395075592000002</v>
          </cell>
        </row>
        <row r="85">
          <cell r="E85" t="str">
            <v>Isla</v>
          </cell>
          <cell r="F85">
            <v>44818</v>
          </cell>
          <cell r="G85">
            <v>48260</v>
          </cell>
          <cell r="H85">
            <v>61.314352661500003</v>
          </cell>
          <cell r="I85">
            <v>67.442900372400004</v>
          </cell>
          <cell r="J85">
            <v>27480</v>
          </cell>
          <cell r="K85">
            <v>32548</v>
          </cell>
          <cell r="L85">
            <v>2.3275053489999999</v>
          </cell>
          <cell r="M85">
            <v>2.5196286883000001</v>
          </cell>
          <cell r="N85">
            <v>10.0139445924</v>
          </cell>
          <cell r="O85">
            <v>12.3247024042</v>
          </cell>
          <cell r="P85">
            <v>4488</v>
          </cell>
          <cell r="Q85">
            <v>5948</v>
          </cell>
          <cell r="R85">
            <v>3.6238242724999998</v>
          </cell>
          <cell r="S85">
            <v>3.6880289669000001</v>
          </cell>
        </row>
        <row r="86">
          <cell r="E86" t="str">
            <v>Ixcatepec</v>
          </cell>
          <cell r="F86">
            <v>15141</v>
          </cell>
          <cell r="G86">
            <v>13609</v>
          </cell>
          <cell r="H86">
            <v>84.021982269600002</v>
          </cell>
          <cell r="I86">
            <v>79.747168441300005</v>
          </cell>
          <cell r="J86">
            <v>12722</v>
          </cell>
          <cell r="K86">
            <v>10853</v>
          </cell>
          <cell r="L86">
            <v>3.3856296968000001</v>
          </cell>
          <cell r="M86">
            <v>2.9765525721000001</v>
          </cell>
          <cell r="N86">
            <v>36.483647295099999</v>
          </cell>
          <cell r="O86">
            <v>27.6142104949</v>
          </cell>
          <cell r="P86">
            <v>5524</v>
          </cell>
          <cell r="Q86">
            <v>3758</v>
          </cell>
          <cell r="R86">
            <v>3.9033642983000001</v>
          </cell>
          <cell r="S86">
            <v>3.5934043780999998</v>
          </cell>
        </row>
        <row r="87">
          <cell r="E87" t="str">
            <v>Ixhuacán de los Reyes</v>
          </cell>
          <cell r="F87">
            <v>12652</v>
          </cell>
          <cell r="G87">
            <v>10750</v>
          </cell>
          <cell r="H87">
            <v>83.204320439100002</v>
          </cell>
          <cell r="I87">
            <v>81.307122126199999</v>
          </cell>
          <cell r="J87">
            <v>10527</v>
          </cell>
          <cell r="K87">
            <v>8741</v>
          </cell>
          <cell r="L87">
            <v>2.4461148408</v>
          </cell>
          <cell r="M87">
            <v>2.3776769502000001</v>
          </cell>
          <cell r="N87">
            <v>21.565528688800001</v>
          </cell>
          <cell r="O87">
            <v>17.176574008500001</v>
          </cell>
          <cell r="P87">
            <v>2728</v>
          </cell>
          <cell r="Q87">
            <v>1846</v>
          </cell>
          <cell r="R87">
            <v>3.428649193</v>
          </cell>
          <cell r="S87">
            <v>3.4903543696999999</v>
          </cell>
        </row>
        <row r="88">
          <cell r="E88" t="str">
            <v>Ixhuatlán del Café</v>
          </cell>
          <cell r="F88">
            <v>22302</v>
          </cell>
          <cell r="G88">
            <v>21491</v>
          </cell>
          <cell r="H88">
            <v>80.577427693700002</v>
          </cell>
          <cell r="I88">
            <v>80.269216010600005</v>
          </cell>
          <cell r="J88">
            <v>17970</v>
          </cell>
          <cell r="K88">
            <v>17251</v>
          </cell>
          <cell r="L88">
            <v>3.2742957701000002</v>
          </cell>
          <cell r="M88">
            <v>2.5409883134000002</v>
          </cell>
          <cell r="N88">
            <v>35.196951478099997</v>
          </cell>
          <cell r="O88">
            <v>18.3194379537</v>
          </cell>
          <cell r="P88">
            <v>7850</v>
          </cell>
          <cell r="Q88">
            <v>3937</v>
          </cell>
          <cell r="R88">
            <v>3.9811321150999999</v>
          </cell>
          <cell r="S88">
            <v>3.5958982063999998</v>
          </cell>
        </row>
        <row r="89">
          <cell r="E89" t="str">
            <v>Ixhuatlancillo</v>
          </cell>
          <cell r="F89">
            <v>20938</v>
          </cell>
          <cell r="G89">
            <v>21033</v>
          </cell>
          <cell r="H89">
            <v>53.145805124399999</v>
          </cell>
          <cell r="I89">
            <v>60.385107916199999</v>
          </cell>
          <cell r="J89">
            <v>11128</v>
          </cell>
          <cell r="K89">
            <v>12701</v>
          </cell>
          <cell r="L89">
            <v>2.9594778830999999</v>
          </cell>
          <cell r="M89">
            <v>2.4514992792000001</v>
          </cell>
          <cell r="N89">
            <v>15.999192642100001</v>
          </cell>
          <cell r="O89">
            <v>14.2099571378</v>
          </cell>
          <cell r="P89">
            <v>3350</v>
          </cell>
          <cell r="Q89">
            <v>2989</v>
          </cell>
          <cell r="R89">
            <v>4.1090839723999997</v>
          </cell>
          <cell r="S89">
            <v>3.7654362487999999</v>
          </cell>
        </row>
        <row r="90">
          <cell r="E90" t="str">
            <v>Ixhuatlán del Sureste</v>
          </cell>
          <cell r="F90">
            <v>16585</v>
          </cell>
          <cell r="G90">
            <v>18594</v>
          </cell>
          <cell r="H90">
            <v>60.408347363899999</v>
          </cell>
          <cell r="I90">
            <v>50.944387504600002</v>
          </cell>
          <cell r="J90">
            <v>10019</v>
          </cell>
          <cell r="K90">
            <v>9473</v>
          </cell>
          <cell r="L90">
            <v>2.7318539063</v>
          </cell>
          <cell r="M90">
            <v>2.4373528848000001</v>
          </cell>
          <cell r="N90">
            <v>14.9670947816</v>
          </cell>
          <cell r="O90">
            <v>7.4783844603</v>
          </cell>
          <cell r="P90">
            <v>2482</v>
          </cell>
          <cell r="Q90">
            <v>1391</v>
          </cell>
          <cell r="R90">
            <v>3.7373088663999998</v>
          </cell>
          <cell r="S90">
            <v>3.6201277763999999</v>
          </cell>
        </row>
        <row r="91">
          <cell r="E91" t="str">
            <v>Ixhuatlán de Madero</v>
          </cell>
          <cell r="F91">
            <v>53573</v>
          </cell>
          <cell r="G91">
            <v>46759</v>
          </cell>
          <cell r="H91">
            <v>91.104601557400002</v>
          </cell>
          <cell r="I91">
            <v>82.771776332800002</v>
          </cell>
          <cell r="J91">
            <v>48807</v>
          </cell>
          <cell r="K91">
            <v>38703</v>
          </cell>
          <cell r="L91">
            <v>3.611191695</v>
          </cell>
          <cell r="M91">
            <v>3.1392333672000001</v>
          </cell>
          <cell r="N91">
            <v>56.379474600499996</v>
          </cell>
          <cell r="O91">
            <v>37.567071728199998</v>
          </cell>
          <cell r="P91">
            <v>30204</v>
          </cell>
          <cell r="Q91">
            <v>17566</v>
          </cell>
          <cell r="R91">
            <v>3.9389008740000002</v>
          </cell>
          <cell r="S91">
            <v>3.7848859088000002</v>
          </cell>
        </row>
        <row r="92">
          <cell r="E92" t="str">
            <v>Ixmatlahuacan</v>
          </cell>
          <cell r="F92">
            <v>5608</v>
          </cell>
          <cell r="G92">
            <v>5760</v>
          </cell>
          <cell r="H92">
            <v>52.068914412700003</v>
          </cell>
          <cell r="I92">
            <v>43.073888666400002</v>
          </cell>
          <cell r="J92">
            <v>2920</v>
          </cell>
          <cell r="K92">
            <v>2481</v>
          </cell>
          <cell r="L92">
            <v>2.6320305532999999</v>
          </cell>
          <cell r="M92">
            <v>2.3784139414999999</v>
          </cell>
          <cell r="N92">
            <v>10.387550944799999</v>
          </cell>
          <cell r="O92">
            <v>5.9763716459999996</v>
          </cell>
          <cell r="P92">
            <v>583</v>
          </cell>
          <cell r="Q92">
            <v>344</v>
          </cell>
          <cell r="R92">
            <v>3.6049105741999998</v>
          </cell>
          <cell r="S92">
            <v>3.6012839469000002</v>
          </cell>
        </row>
        <row r="93">
          <cell r="E93" t="str">
            <v>Ixtaczoquitlán</v>
          </cell>
          <cell r="F93">
            <v>63872</v>
          </cell>
          <cell r="G93">
            <v>57965</v>
          </cell>
          <cell r="H93">
            <v>46.653917541299997</v>
          </cell>
          <cell r="I93">
            <v>55.545961897600002</v>
          </cell>
          <cell r="J93">
            <v>29799</v>
          </cell>
          <cell r="K93">
            <v>32197</v>
          </cell>
          <cell r="L93">
            <v>2.1656653972000002</v>
          </cell>
          <cell r="M93">
            <v>2.1375180672999998</v>
          </cell>
          <cell r="N93">
            <v>7.3581617714999998</v>
          </cell>
          <cell r="O93">
            <v>8.9886808965</v>
          </cell>
          <cell r="P93">
            <v>4700</v>
          </cell>
          <cell r="Q93">
            <v>5210</v>
          </cell>
          <cell r="R93">
            <v>3.4578585930000001</v>
          </cell>
          <cell r="S93">
            <v>3.5773144488000002</v>
          </cell>
        </row>
        <row r="94">
          <cell r="E94" t="str">
            <v>Jalacingo</v>
          </cell>
          <cell r="F94">
            <v>44104</v>
          </cell>
          <cell r="G94">
            <v>40292</v>
          </cell>
          <cell r="H94">
            <v>82.888611037999993</v>
          </cell>
          <cell r="I94">
            <v>81.005475008000005</v>
          </cell>
          <cell r="J94">
            <v>36557</v>
          </cell>
          <cell r="K94">
            <v>32639</v>
          </cell>
          <cell r="L94">
            <v>3.0808469122000002</v>
          </cell>
          <cell r="M94">
            <v>2.6582425697000001</v>
          </cell>
          <cell r="N94">
            <v>33.379253908400003</v>
          </cell>
          <cell r="O94">
            <v>21.235367636199999</v>
          </cell>
          <cell r="P94">
            <v>14722</v>
          </cell>
          <cell r="Q94">
            <v>8556</v>
          </cell>
          <cell r="R94">
            <v>3.8198234937</v>
          </cell>
          <cell r="S94">
            <v>3.6664262910000001</v>
          </cell>
        </row>
        <row r="95">
          <cell r="E95" t="str">
            <v>Xalapa</v>
          </cell>
          <cell r="F95">
            <v>436055</v>
          </cell>
          <cell r="G95">
            <v>451769</v>
          </cell>
          <cell r="H95">
            <v>34.241592940799997</v>
          </cell>
          <cell r="I95">
            <v>37.568327569300003</v>
          </cell>
          <cell r="J95">
            <v>149312</v>
          </cell>
          <cell r="K95">
            <v>169722</v>
          </cell>
          <cell r="L95">
            <v>2.3569532959999999</v>
          </cell>
          <cell r="M95">
            <v>2.0393190803999999</v>
          </cell>
          <cell r="N95">
            <v>5.5455827247</v>
          </cell>
          <cell r="O95">
            <v>3.6395975156000002</v>
          </cell>
          <cell r="P95">
            <v>24182</v>
          </cell>
          <cell r="Q95">
            <v>16443</v>
          </cell>
          <cell r="R95">
            <v>3.6094331138000002</v>
          </cell>
          <cell r="S95">
            <v>3.4314528445999999</v>
          </cell>
        </row>
        <row r="96">
          <cell r="E96" t="str">
            <v>Jalcomulco</v>
          </cell>
          <cell r="F96">
            <v>5445</v>
          </cell>
          <cell r="G96">
            <v>4980</v>
          </cell>
          <cell r="H96">
            <v>77.484200196299994</v>
          </cell>
          <cell r="I96">
            <v>83.265062806000003</v>
          </cell>
          <cell r="J96">
            <v>4219</v>
          </cell>
          <cell r="K96">
            <v>4147</v>
          </cell>
          <cell r="L96">
            <v>2.6578358035999998</v>
          </cell>
          <cell r="M96">
            <v>2.1594528975</v>
          </cell>
          <cell r="N96">
            <v>26.340137389599999</v>
          </cell>
          <cell r="O96">
            <v>18.026612731499998</v>
          </cell>
          <cell r="P96">
            <v>1434</v>
          </cell>
          <cell r="Q96">
            <v>898</v>
          </cell>
          <cell r="R96">
            <v>3.5523923004000002</v>
          </cell>
          <cell r="S96">
            <v>3.4519892363000002</v>
          </cell>
        </row>
        <row r="97">
          <cell r="E97" t="str">
            <v>Jáltipan</v>
          </cell>
          <cell r="F97">
            <v>41075</v>
          </cell>
          <cell r="G97">
            <v>43759</v>
          </cell>
          <cell r="H97">
            <v>61.5541417536</v>
          </cell>
          <cell r="I97">
            <v>60.152928537299999</v>
          </cell>
          <cell r="J97">
            <v>25283</v>
          </cell>
          <cell r="K97">
            <v>26322</v>
          </cell>
          <cell r="L97">
            <v>3.183267716</v>
          </cell>
          <cell r="M97">
            <v>2.4718668419999998</v>
          </cell>
          <cell r="N97">
            <v>20.663174006799998</v>
          </cell>
          <cell r="O97">
            <v>11.3221056222</v>
          </cell>
          <cell r="P97">
            <v>8487</v>
          </cell>
          <cell r="Q97">
            <v>4954</v>
          </cell>
          <cell r="R97">
            <v>3.9290349338000001</v>
          </cell>
          <cell r="S97">
            <v>3.5800886282</v>
          </cell>
        </row>
        <row r="98">
          <cell r="E98" t="str">
            <v>Jamapa</v>
          </cell>
          <cell r="F98">
            <v>10414</v>
          </cell>
          <cell r="G98">
            <v>11884</v>
          </cell>
          <cell r="H98">
            <v>53.992136697299998</v>
          </cell>
          <cell r="I98">
            <v>51.669463704199998</v>
          </cell>
          <cell r="J98">
            <v>5623</v>
          </cell>
          <cell r="K98">
            <v>6140</v>
          </cell>
          <cell r="L98">
            <v>2.8387390635999998</v>
          </cell>
          <cell r="M98">
            <v>2.3389743976999999</v>
          </cell>
          <cell r="N98">
            <v>12.4924444821</v>
          </cell>
          <cell r="O98">
            <v>7.1545678503000003</v>
          </cell>
          <cell r="P98">
            <v>1301</v>
          </cell>
          <cell r="Q98">
            <v>850</v>
          </cell>
          <cell r="R98">
            <v>3.6848783895000001</v>
          </cell>
          <cell r="S98">
            <v>3.5562368096000001</v>
          </cell>
        </row>
        <row r="99">
          <cell r="E99" t="str">
            <v>Jesús Carranza</v>
          </cell>
          <cell r="F99">
            <v>29668</v>
          </cell>
          <cell r="G99">
            <v>32770</v>
          </cell>
          <cell r="H99">
            <v>66.083026175399993</v>
          </cell>
          <cell r="I99">
            <v>70.606853184599998</v>
          </cell>
          <cell r="J99">
            <v>19606</v>
          </cell>
          <cell r="K99">
            <v>23138</v>
          </cell>
          <cell r="L99">
            <v>2.9647651124999999</v>
          </cell>
          <cell r="M99">
            <v>2.8525821772</v>
          </cell>
          <cell r="N99">
            <v>19.2366248447</v>
          </cell>
          <cell r="O99">
            <v>18.984784788900001</v>
          </cell>
          <cell r="P99">
            <v>5707</v>
          </cell>
          <cell r="Q99">
            <v>6221</v>
          </cell>
          <cell r="R99">
            <v>3.7617746843000002</v>
          </cell>
          <cell r="S99">
            <v>3.7189481342000001</v>
          </cell>
        </row>
        <row r="100">
          <cell r="E100" t="str">
            <v>Xico</v>
          </cell>
          <cell r="F100">
            <v>38825</v>
          </cell>
          <cell r="G100">
            <v>34602</v>
          </cell>
          <cell r="H100">
            <v>71.429527208699994</v>
          </cell>
          <cell r="I100">
            <v>71.158984268599994</v>
          </cell>
          <cell r="J100">
            <v>27733</v>
          </cell>
          <cell r="K100">
            <v>24622</v>
          </cell>
          <cell r="L100">
            <v>2.5797168328</v>
          </cell>
          <cell r="M100">
            <v>2.2710014507</v>
          </cell>
          <cell r="N100">
            <v>18.616880758000001</v>
          </cell>
          <cell r="O100">
            <v>12.497398644800001</v>
          </cell>
          <cell r="P100">
            <v>7228</v>
          </cell>
          <cell r="Q100">
            <v>4324</v>
          </cell>
          <cell r="R100">
            <v>3.6254946818999998</v>
          </cell>
          <cell r="S100">
            <v>3.5812558647000001</v>
          </cell>
        </row>
        <row r="101">
          <cell r="E101" t="str">
            <v>Jilotepec</v>
          </cell>
          <cell r="F101">
            <v>15657</v>
          </cell>
          <cell r="G101">
            <v>16791</v>
          </cell>
          <cell r="H101">
            <v>56.404370559</v>
          </cell>
          <cell r="I101">
            <v>58.183879723300002</v>
          </cell>
          <cell r="J101">
            <v>8831</v>
          </cell>
          <cell r="K101">
            <v>9770</v>
          </cell>
          <cell r="L101">
            <v>2.4261919617999999</v>
          </cell>
          <cell r="M101">
            <v>2.2317853341</v>
          </cell>
          <cell r="N101">
            <v>10.3854528971</v>
          </cell>
          <cell r="O101">
            <v>8.4602656562000007</v>
          </cell>
          <cell r="P101">
            <v>1626</v>
          </cell>
          <cell r="Q101">
            <v>1421</v>
          </cell>
          <cell r="R101">
            <v>3.5031502135000001</v>
          </cell>
          <cell r="S101">
            <v>3.5469313119999999</v>
          </cell>
        </row>
        <row r="102">
          <cell r="E102" t="str">
            <v>Juan Rodríguez Clara</v>
          </cell>
          <cell r="F102">
            <v>40421</v>
          </cell>
          <cell r="G102">
            <v>43531</v>
          </cell>
          <cell r="H102">
            <v>69.841738961800004</v>
          </cell>
          <cell r="I102">
            <v>71.296993912600001</v>
          </cell>
          <cell r="J102">
            <v>28231</v>
          </cell>
          <cell r="K102">
            <v>31036</v>
          </cell>
          <cell r="L102">
            <v>2.9054490015000001</v>
          </cell>
          <cell r="M102">
            <v>2.6517349254</v>
          </cell>
          <cell r="N102">
            <v>18.377741044</v>
          </cell>
          <cell r="O102">
            <v>15.7793962114</v>
          </cell>
          <cell r="P102">
            <v>7428</v>
          </cell>
          <cell r="Q102">
            <v>6869</v>
          </cell>
          <cell r="R102">
            <v>3.8027024549999999</v>
          </cell>
          <cell r="S102">
            <v>3.7088689540000002</v>
          </cell>
        </row>
        <row r="103">
          <cell r="E103" t="str">
            <v>Juchique de Ferrer</v>
          </cell>
          <cell r="F103">
            <v>14944</v>
          </cell>
          <cell r="G103">
            <v>16388</v>
          </cell>
          <cell r="H103">
            <v>79.185305344400007</v>
          </cell>
          <cell r="I103">
            <v>70.957632762299994</v>
          </cell>
          <cell r="J103">
            <v>11833</v>
          </cell>
          <cell r="K103">
            <v>11629</v>
          </cell>
          <cell r="L103">
            <v>2.7396890890000001</v>
          </cell>
          <cell r="M103">
            <v>2.5273668972999999</v>
          </cell>
          <cell r="N103">
            <v>26.573195284800001</v>
          </cell>
          <cell r="O103">
            <v>15.330725060600001</v>
          </cell>
          <cell r="P103">
            <v>3971</v>
          </cell>
          <cell r="Q103">
            <v>2512</v>
          </cell>
          <cell r="R103">
            <v>3.6346203800999999</v>
          </cell>
          <cell r="S103">
            <v>3.6542914668000002</v>
          </cell>
        </row>
        <row r="104">
          <cell r="E104" t="str">
            <v>Landero y Coss</v>
          </cell>
          <cell r="F104">
            <v>1542</v>
          </cell>
          <cell r="G104">
            <v>1526</v>
          </cell>
          <cell r="H104">
            <v>87.556545579200005</v>
          </cell>
          <cell r="I104">
            <v>82.435559006199995</v>
          </cell>
          <cell r="J104">
            <v>1350</v>
          </cell>
          <cell r="K104">
            <v>1258</v>
          </cell>
          <cell r="L104">
            <v>2.8041380177000002</v>
          </cell>
          <cell r="M104">
            <v>2.1321461571999998</v>
          </cell>
          <cell r="N104">
            <v>35.835503769699997</v>
          </cell>
          <cell r="O104">
            <v>18.522515528</v>
          </cell>
          <cell r="P104">
            <v>553</v>
          </cell>
          <cell r="Q104">
            <v>283</v>
          </cell>
          <cell r="R104">
            <v>3.6558595454999998</v>
          </cell>
          <cell r="S104">
            <v>3.3660360933</v>
          </cell>
        </row>
        <row r="105">
          <cell r="E105" t="str">
            <v>Lerdo de Tejada</v>
          </cell>
          <cell r="F105">
            <v>20147</v>
          </cell>
          <cell r="G105">
            <v>17956</v>
          </cell>
          <cell r="H105">
            <v>42.294633045300003</v>
          </cell>
          <cell r="I105">
            <v>47.742745450599998</v>
          </cell>
          <cell r="J105">
            <v>8521</v>
          </cell>
          <cell r="K105">
            <v>8573</v>
          </cell>
          <cell r="L105">
            <v>2.1044912151999999</v>
          </cell>
          <cell r="M105">
            <v>1.9772994034</v>
          </cell>
          <cell r="N105">
            <v>5.8186600621000002</v>
          </cell>
          <cell r="O105">
            <v>5.0355242565999996</v>
          </cell>
          <cell r="P105">
            <v>1172</v>
          </cell>
          <cell r="Q105">
            <v>904</v>
          </cell>
          <cell r="R105">
            <v>3.6055750887000002</v>
          </cell>
          <cell r="S105">
            <v>3.4412197045999999</v>
          </cell>
        </row>
        <row r="106">
          <cell r="E106" t="str">
            <v>Magdalena</v>
          </cell>
          <cell r="F106">
            <v>2910</v>
          </cell>
          <cell r="G106">
            <v>3027</v>
          </cell>
          <cell r="H106">
            <v>88.960148975799996</v>
          </cell>
          <cell r="I106">
            <v>85.606049149300006</v>
          </cell>
          <cell r="J106">
            <v>2589</v>
          </cell>
          <cell r="K106">
            <v>2591</v>
          </cell>
          <cell r="L106">
            <v>4.0798284780999996</v>
          </cell>
          <cell r="M106">
            <v>3.1234472084</v>
          </cell>
          <cell r="N106">
            <v>55.113221601500001</v>
          </cell>
          <cell r="O106">
            <v>38.993950850700003</v>
          </cell>
          <cell r="P106">
            <v>1604</v>
          </cell>
          <cell r="Q106">
            <v>1180</v>
          </cell>
          <cell r="R106">
            <v>4.3610071828999999</v>
          </cell>
          <cell r="S106">
            <v>3.7420805441999998</v>
          </cell>
        </row>
        <row r="107">
          <cell r="E107" t="str">
            <v>Maltrata</v>
          </cell>
          <cell r="F107">
            <v>16321</v>
          </cell>
          <cell r="G107">
            <v>13979</v>
          </cell>
          <cell r="H107">
            <v>76.617699652799999</v>
          </cell>
          <cell r="I107">
            <v>79.542345805699995</v>
          </cell>
          <cell r="J107">
            <v>12505</v>
          </cell>
          <cell r="K107">
            <v>11119</v>
          </cell>
          <cell r="L107">
            <v>3.0055760942999998</v>
          </cell>
          <cell r="M107">
            <v>2.4206243767000002</v>
          </cell>
          <cell r="N107">
            <v>28.9516251073</v>
          </cell>
          <cell r="O107">
            <v>20.3900086853</v>
          </cell>
          <cell r="P107">
            <v>4725</v>
          </cell>
          <cell r="Q107">
            <v>2850</v>
          </cell>
          <cell r="R107">
            <v>4.1317861281999999</v>
          </cell>
          <cell r="S107">
            <v>3.7076299609999999</v>
          </cell>
        </row>
        <row r="108">
          <cell r="E108" t="str">
            <v>Manlio Fabio Altamirano</v>
          </cell>
          <cell r="F108">
            <v>22824</v>
          </cell>
          <cell r="G108">
            <v>24673</v>
          </cell>
          <cell r="H108">
            <v>61.2973209926</v>
          </cell>
          <cell r="I108">
            <v>54.538055147400001</v>
          </cell>
          <cell r="J108">
            <v>13991</v>
          </cell>
          <cell r="K108">
            <v>13456</v>
          </cell>
          <cell r="L108">
            <v>2.6581323911000001</v>
          </cell>
          <cell r="M108">
            <v>2.4888003151999998</v>
          </cell>
          <cell r="N108">
            <v>14.056022927600001</v>
          </cell>
          <cell r="O108">
            <v>8.5084415204999999</v>
          </cell>
          <cell r="P108">
            <v>3208</v>
          </cell>
          <cell r="Q108">
            <v>2099</v>
          </cell>
          <cell r="R108">
            <v>3.7139900873</v>
          </cell>
          <cell r="S108">
            <v>3.6806361321000001</v>
          </cell>
        </row>
        <row r="109">
          <cell r="E109" t="str">
            <v>Mariano Escobedo</v>
          </cell>
          <cell r="F109">
            <v>33810</v>
          </cell>
          <cell r="G109">
            <v>31993</v>
          </cell>
          <cell r="H109">
            <v>64.248176364800003</v>
          </cell>
          <cell r="I109">
            <v>66.711078688200004</v>
          </cell>
          <cell r="J109">
            <v>21722</v>
          </cell>
          <cell r="K109">
            <v>21343</v>
          </cell>
          <cell r="L109">
            <v>3.32026748</v>
          </cell>
          <cell r="M109">
            <v>2.6446198340999998</v>
          </cell>
          <cell r="N109">
            <v>31.312382490400001</v>
          </cell>
          <cell r="O109">
            <v>20.047057298599999</v>
          </cell>
          <cell r="P109">
            <v>10587</v>
          </cell>
          <cell r="Q109">
            <v>6414</v>
          </cell>
          <cell r="R109">
            <v>4.1892000460999999</v>
          </cell>
          <cell r="S109">
            <v>3.9018454267</v>
          </cell>
        </row>
        <row r="110">
          <cell r="E110" t="str">
            <v>Martínez de la Torre</v>
          </cell>
          <cell r="F110">
            <v>104169</v>
          </cell>
          <cell r="G110">
            <v>115642</v>
          </cell>
          <cell r="H110">
            <v>54.7926155846</v>
          </cell>
          <cell r="I110">
            <v>51.095255705500001</v>
          </cell>
          <cell r="J110">
            <v>57077</v>
          </cell>
          <cell r="K110">
            <v>59088</v>
          </cell>
          <cell r="L110">
            <v>2.7493048844999999</v>
          </cell>
          <cell r="M110">
            <v>2.4575790385</v>
          </cell>
          <cell r="N110">
            <v>13.030247515799999</v>
          </cell>
          <cell r="O110">
            <v>7.9766662247999998</v>
          </cell>
          <cell r="P110">
            <v>13573</v>
          </cell>
          <cell r="Q110">
            <v>9224</v>
          </cell>
          <cell r="R110">
            <v>3.7729868151999999</v>
          </cell>
          <cell r="S110">
            <v>3.7138485097</v>
          </cell>
        </row>
        <row r="111">
          <cell r="E111" t="str">
            <v>Mecatlán</v>
          </cell>
          <cell r="F111">
            <v>11792</v>
          </cell>
          <cell r="G111">
            <v>12268</v>
          </cell>
          <cell r="H111">
            <v>95.345800781299999</v>
          </cell>
          <cell r="I111">
            <v>95.245967741900003</v>
          </cell>
          <cell r="J111">
            <v>11243</v>
          </cell>
          <cell r="K111">
            <v>11685</v>
          </cell>
          <cell r="L111">
            <v>3.9644910287999999</v>
          </cell>
          <cell r="M111">
            <v>3.4688970894</v>
          </cell>
          <cell r="N111">
            <v>67.854785156299997</v>
          </cell>
          <cell r="O111">
            <v>64.2998207885</v>
          </cell>
          <cell r="P111">
            <v>8001</v>
          </cell>
          <cell r="Q111">
            <v>7888</v>
          </cell>
          <cell r="R111">
            <v>4.2588941586000004</v>
          </cell>
          <cell r="S111">
            <v>3.8349993325999998</v>
          </cell>
        </row>
        <row r="112">
          <cell r="E112" t="str">
            <v>Mecayapan</v>
          </cell>
          <cell r="F112">
            <v>17642</v>
          </cell>
          <cell r="G112">
            <v>17221</v>
          </cell>
          <cell r="H112">
            <v>92.850424347200004</v>
          </cell>
          <cell r="I112">
            <v>91.370034657399998</v>
          </cell>
          <cell r="J112">
            <v>16381</v>
          </cell>
          <cell r="K112">
            <v>15735</v>
          </cell>
          <cell r="L112">
            <v>3.8395423301</v>
          </cell>
          <cell r="M112">
            <v>3.3302297529999998</v>
          </cell>
          <cell r="N112">
            <v>62.862955650499998</v>
          </cell>
          <cell r="O112">
            <v>54.377899226899999</v>
          </cell>
          <cell r="P112">
            <v>11090</v>
          </cell>
          <cell r="Q112">
            <v>9364</v>
          </cell>
          <cell r="R112">
            <v>4.1330377764000001</v>
          </cell>
          <cell r="S112">
            <v>3.7951801120000002</v>
          </cell>
        </row>
        <row r="113">
          <cell r="E113" t="str">
            <v>Medellín</v>
          </cell>
          <cell r="F113">
            <v>60142</v>
          </cell>
          <cell r="G113">
            <v>76266</v>
          </cell>
          <cell r="H113">
            <v>41.595645889099998</v>
          </cell>
          <cell r="I113">
            <v>40.745315371499998</v>
          </cell>
          <cell r="J113">
            <v>25016</v>
          </cell>
          <cell r="K113">
            <v>31075</v>
          </cell>
          <cell r="L113">
            <v>2.4648971129000001</v>
          </cell>
          <cell r="M113">
            <v>2.341420023</v>
          </cell>
          <cell r="N113">
            <v>6.2847865418</v>
          </cell>
          <cell r="O113">
            <v>5.4085256198999998</v>
          </cell>
          <cell r="P113">
            <v>3780</v>
          </cell>
          <cell r="Q113">
            <v>4125</v>
          </cell>
          <cell r="R113">
            <v>3.6450218121</v>
          </cell>
          <cell r="S113">
            <v>3.6697393621000001</v>
          </cell>
        </row>
        <row r="114">
          <cell r="E114" t="str">
            <v>Miahuatlán</v>
          </cell>
          <cell r="F114">
            <v>4428</v>
          </cell>
          <cell r="G114">
            <v>4660</v>
          </cell>
          <cell r="H114">
            <v>87.370333988200002</v>
          </cell>
          <cell r="I114">
            <v>91.005904581999999</v>
          </cell>
          <cell r="J114">
            <v>3869</v>
          </cell>
          <cell r="K114">
            <v>4241</v>
          </cell>
          <cell r="L114">
            <v>2.63734899</v>
          </cell>
          <cell r="M114">
            <v>2.2695863499</v>
          </cell>
          <cell r="N114">
            <v>28.4847740668</v>
          </cell>
          <cell r="O114">
            <v>26.147850732199998</v>
          </cell>
          <cell r="P114">
            <v>1261</v>
          </cell>
          <cell r="Q114">
            <v>1218</v>
          </cell>
          <cell r="R114">
            <v>3.6332395666999999</v>
          </cell>
          <cell r="S114">
            <v>3.4396356252000002</v>
          </cell>
        </row>
        <row r="115">
          <cell r="E115" t="str">
            <v>Las Minas</v>
          </cell>
          <cell r="F115">
            <v>2891</v>
          </cell>
          <cell r="G115">
            <v>2905</v>
          </cell>
          <cell r="H115">
            <v>90.773376888499996</v>
          </cell>
          <cell r="I115">
            <v>86.069199999999995</v>
          </cell>
          <cell r="J115">
            <v>2624</v>
          </cell>
          <cell r="K115">
            <v>2500</v>
          </cell>
          <cell r="L115">
            <v>3.2435159672</v>
          </cell>
          <cell r="M115">
            <v>2.6216680877999998</v>
          </cell>
          <cell r="N115">
            <v>50.160881992699998</v>
          </cell>
          <cell r="O115">
            <v>31.382000000000001</v>
          </cell>
          <cell r="P115">
            <v>1450</v>
          </cell>
          <cell r="Q115">
            <v>912</v>
          </cell>
          <cell r="R115">
            <v>3.8292920457999999</v>
          </cell>
          <cell r="S115">
            <v>3.4584269621999999</v>
          </cell>
        </row>
        <row r="116">
          <cell r="E116" t="str">
            <v>Minatitlán</v>
          </cell>
          <cell r="F116">
            <v>157973</v>
          </cell>
          <cell r="G116">
            <v>170386</v>
          </cell>
          <cell r="H116">
            <v>45.2957861963</v>
          </cell>
          <cell r="I116">
            <v>47.828559437300001</v>
          </cell>
          <cell r="J116">
            <v>71555</v>
          </cell>
          <cell r="K116">
            <v>81493</v>
          </cell>
          <cell r="L116">
            <v>2.8036284</v>
          </cell>
          <cell r="M116">
            <v>2.6397688172999998</v>
          </cell>
          <cell r="N116">
            <v>14.261765454800001</v>
          </cell>
          <cell r="O116">
            <v>10.1267410512</v>
          </cell>
          <cell r="P116">
            <v>22530</v>
          </cell>
          <cell r="Q116">
            <v>17255</v>
          </cell>
          <cell r="R116">
            <v>3.9228625117</v>
          </cell>
          <cell r="S116">
            <v>3.6591265882999999</v>
          </cell>
        </row>
        <row r="117">
          <cell r="E117" t="str">
            <v>Misantla</v>
          </cell>
          <cell r="F117">
            <v>71566</v>
          </cell>
          <cell r="G117">
            <v>65361</v>
          </cell>
          <cell r="H117">
            <v>75.109771781999996</v>
          </cell>
          <cell r="I117">
            <v>66.365831165700001</v>
          </cell>
          <cell r="J117">
            <v>53753</v>
          </cell>
          <cell r="K117">
            <v>43377</v>
          </cell>
          <cell r="L117">
            <v>2.6854909643</v>
          </cell>
          <cell r="M117">
            <v>2.4260707841000002</v>
          </cell>
          <cell r="N117">
            <v>22.9842296538</v>
          </cell>
          <cell r="O117">
            <v>12.514999233099999</v>
          </cell>
          <cell r="P117">
            <v>16449</v>
          </cell>
          <cell r="Q117">
            <v>8180</v>
          </cell>
          <cell r="R117">
            <v>3.6931333324</v>
          </cell>
          <cell r="S117">
            <v>3.5730319754000002</v>
          </cell>
        </row>
        <row r="118">
          <cell r="E118" t="str">
            <v>Mixtla de Altamirano</v>
          </cell>
          <cell r="F118">
            <v>10348</v>
          </cell>
          <cell r="G118">
            <v>11586</v>
          </cell>
          <cell r="H118">
            <v>94.025058334199997</v>
          </cell>
          <cell r="I118">
            <v>95.311227049300001</v>
          </cell>
          <cell r="J118">
            <v>9730</v>
          </cell>
          <cell r="K118">
            <v>11043</v>
          </cell>
          <cell r="L118">
            <v>4.6322946176000004</v>
          </cell>
          <cell r="M118">
            <v>3.3733738592</v>
          </cell>
          <cell r="N118">
            <v>71.416759663199997</v>
          </cell>
          <cell r="O118">
            <v>61.469248520100003</v>
          </cell>
          <cell r="P118">
            <v>7390</v>
          </cell>
          <cell r="Q118">
            <v>7122</v>
          </cell>
          <cell r="R118">
            <v>4.6448028853999999</v>
          </cell>
          <cell r="S118">
            <v>3.7486062508</v>
          </cell>
        </row>
        <row r="119">
          <cell r="E119" t="str">
            <v>Moloacán</v>
          </cell>
          <cell r="F119">
            <v>18576</v>
          </cell>
          <cell r="G119">
            <v>20637</v>
          </cell>
          <cell r="H119">
            <v>63.2047022832</v>
          </cell>
          <cell r="I119">
            <v>53.157836459899997</v>
          </cell>
          <cell r="J119">
            <v>11741</v>
          </cell>
          <cell r="K119">
            <v>10970</v>
          </cell>
          <cell r="L119">
            <v>2.8713339919999998</v>
          </cell>
          <cell r="M119">
            <v>2.6258657677000001</v>
          </cell>
          <cell r="N119">
            <v>17.5989960305</v>
          </cell>
          <cell r="O119">
            <v>9.9053896800000008</v>
          </cell>
          <cell r="P119">
            <v>3269</v>
          </cell>
          <cell r="Q119">
            <v>2044</v>
          </cell>
          <cell r="R119">
            <v>3.8512081225000001</v>
          </cell>
          <cell r="S119">
            <v>3.7462076165</v>
          </cell>
        </row>
        <row r="120">
          <cell r="E120" t="str">
            <v>Naolinco</v>
          </cell>
          <cell r="F120">
            <v>21296</v>
          </cell>
          <cell r="G120">
            <v>20699</v>
          </cell>
          <cell r="H120">
            <v>59.8305342548</v>
          </cell>
          <cell r="I120">
            <v>62.417983383600003</v>
          </cell>
          <cell r="J120">
            <v>12742</v>
          </cell>
          <cell r="K120">
            <v>12920</v>
          </cell>
          <cell r="L120">
            <v>2.2289213619999999</v>
          </cell>
          <cell r="M120">
            <v>2.0383712757999999</v>
          </cell>
          <cell r="N120">
            <v>10.4826903412</v>
          </cell>
          <cell r="O120">
            <v>7.9968270879999999</v>
          </cell>
          <cell r="P120">
            <v>2232</v>
          </cell>
          <cell r="Q120">
            <v>1655</v>
          </cell>
          <cell r="R120">
            <v>3.4559094691999999</v>
          </cell>
          <cell r="S120">
            <v>3.5406235481000001</v>
          </cell>
        </row>
        <row r="121">
          <cell r="E121" t="str">
            <v>Naranjal</v>
          </cell>
          <cell r="F121">
            <v>4491</v>
          </cell>
          <cell r="G121">
            <v>4532</v>
          </cell>
          <cell r="H121">
            <v>66.860788863099998</v>
          </cell>
          <cell r="I121">
            <v>66.109920819699994</v>
          </cell>
          <cell r="J121">
            <v>3003</v>
          </cell>
          <cell r="K121">
            <v>2996</v>
          </cell>
          <cell r="L121">
            <v>2.9351115042</v>
          </cell>
          <cell r="M121">
            <v>2.9049072916999998</v>
          </cell>
          <cell r="N121">
            <v>22.883062644999999</v>
          </cell>
          <cell r="O121">
            <v>22.477643223099999</v>
          </cell>
          <cell r="P121">
            <v>1028</v>
          </cell>
          <cell r="Q121">
            <v>1019</v>
          </cell>
          <cell r="R121">
            <v>4.0066868622999996</v>
          </cell>
          <cell r="S121">
            <v>3.743054237</v>
          </cell>
        </row>
        <row r="122">
          <cell r="E122" t="str">
            <v>Nautla</v>
          </cell>
          <cell r="F122">
            <v>9528</v>
          </cell>
          <cell r="G122">
            <v>12236</v>
          </cell>
          <cell r="H122">
            <v>74.582804103599997</v>
          </cell>
          <cell r="I122">
            <v>56.376374036000001</v>
          </cell>
          <cell r="J122">
            <v>7106</v>
          </cell>
          <cell r="K122">
            <v>6898</v>
          </cell>
          <cell r="L122">
            <v>2.6951404706000002</v>
          </cell>
          <cell r="M122">
            <v>2.4840208504999999</v>
          </cell>
          <cell r="N122">
            <v>21.171470444600001</v>
          </cell>
          <cell r="O122">
            <v>9.6670757987999991</v>
          </cell>
          <cell r="P122">
            <v>2017</v>
          </cell>
          <cell r="Q122">
            <v>1183</v>
          </cell>
          <cell r="R122">
            <v>3.6778318777000001</v>
          </cell>
          <cell r="S122">
            <v>3.6529360866</v>
          </cell>
        </row>
        <row r="123">
          <cell r="E123" t="str">
            <v>Nogales</v>
          </cell>
          <cell r="F123">
            <v>34148</v>
          </cell>
          <cell r="G123">
            <v>34635</v>
          </cell>
          <cell r="H123">
            <v>58.679795429800002</v>
          </cell>
          <cell r="I123">
            <v>56.643923500600003</v>
          </cell>
          <cell r="J123">
            <v>20038</v>
          </cell>
          <cell r="K123">
            <v>19619</v>
          </cell>
          <cell r="L123">
            <v>2.8779899412000001</v>
          </cell>
          <cell r="M123">
            <v>2.3538757960000001</v>
          </cell>
          <cell r="N123">
            <v>19.147552381499999</v>
          </cell>
          <cell r="O123">
            <v>10.692404851899999</v>
          </cell>
          <cell r="P123">
            <v>6539</v>
          </cell>
          <cell r="Q123">
            <v>3703</v>
          </cell>
          <cell r="R123">
            <v>4.0269739132</v>
          </cell>
          <cell r="S123">
            <v>3.66148088</v>
          </cell>
        </row>
        <row r="124">
          <cell r="E124" t="str">
            <v>Oluta</v>
          </cell>
          <cell r="F124">
            <v>17636</v>
          </cell>
          <cell r="G124">
            <v>18322</v>
          </cell>
          <cell r="H124">
            <v>67.618991560500007</v>
          </cell>
          <cell r="I124">
            <v>67.480501406499997</v>
          </cell>
          <cell r="J124">
            <v>11925</v>
          </cell>
          <cell r="K124">
            <v>12364</v>
          </cell>
          <cell r="L124">
            <v>3.1917683906000001</v>
          </cell>
          <cell r="M124">
            <v>2.583633039</v>
          </cell>
          <cell r="N124">
            <v>22.4880114264</v>
          </cell>
          <cell r="O124">
            <v>14.0210147581</v>
          </cell>
          <cell r="P124">
            <v>3966</v>
          </cell>
          <cell r="Q124">
            <v>2569</v>
          </cell>
          <cell r="R124">
            <v>3.8460570264</v>
          </cell>
          <cell r="S124">
            <v>3.6442603463999999</v>
          </cell>
        </row>
        <row r="125">
          <cell r="E125" t="str">
            <v>Omealca</v>
          </cell>
          <cell r="F125">
            <v>22518</v>
          </cell>
          <cell r="G125">
            <v>25771</v>
          </cell>
          <cell r="H125">
            <v>66.894744700100006</v>
          </cell>
          <cell r="I125">
            <v>68.330727765899994</v>
          </cell>
          <cell r="J125">
            <v>15063</v>
          </cell>
          <cell r="K125">
            <v>17610</v>
          </cell>
          <cell r="L125">
            <v>2.5518873100000001</v>
          </cell>
          <cell r="M125">
            <v>2.6902418418999998</v>
          </cell>
          <cell r="N125">
            <v>16.244151003399999</v>
          </cell>
          <cell r="O125">
            <v>16.080946051200002</v>
          </cell>
          <cell r="P125">
            <v>3658</v>
          </cell>
          <cell r="Q125">
            <v>4144</v>
          </cell>
          <cell r="R125">
            <v>3.6349432575999998</v>
          </cell>
          <cell r="S125">
            <v>3.6915547465</v>
          </cell>
        </row>
        <row r="126">
          <cell r="E126" t="str">
            <v>Orizaba</v>
          </cell>
          <cell r="F126">
            <v>116366</v>
          </cell>
          <cell r="G126">
            <v>105274</v>
          </cell>
          <cell r="H126">
            <v>33.723535968</v>
          </cell>
          <cell r="I126">
            <v>40.436827801100002</v>
          </cell>
          <cell r="J126">
            <v>39243</v>
          </cell>
          <cell r="K126">
            <v>42569</v>
          </cell>
          <cell r="L126">
            <v>2.0023514084</v>
          </cell>
          <cell r="M126">
            <v>1.8871465187000001</v>
          </cell>
          <cell r="N126">
            <v>3.7494540369</v>
          </cell>
          <cell r="O126">
            <v>4.3566846522000002</v>
          </cell>
          <cell r="P126">
            <v>4363</v>
          </cell>
          <cell r="Q126">
            <v>4586</v>
          </cell>
          <cell r="R126">
            <v>3.4902856903999999</v>
          </cell>
          <cell r="S126">
            <v>3.5443020298999999</v>
          </cell>
        </row>
        <row r="127">
          <cell r="E127" t="str">
            <v>Otatitlán</v>
          </cell>
          <cell r="F127">
            <v>4965</v>
          </cell>
          <cell r="G127">
            <v>5670</v>
          </cell>
          <cell r="H127">
            <v>60.200042973800002</v>
          </cell>
          <cell r="I127">
            <v>70.175028506299995</v>
          </cell>
          <cell r="J127">
            <v>2989</v>
          </cell>
          <cell r="K127">
            <v>3979</v>
          </cell>
          <cell r="L127">
            <v>2.3632415302999998</v>
          </cell>
          <cell r="M127">
            <v>2.3387363834000001</v>
          </cell>
          <cell r="N127">
            <v>11.877309841000001</v>
          </cell>
          <cell r="O127">
            <v>16.1508931965</v>
          </cell>
          <cell r="P127">
            <v>590</v>
          </cell>
          <cell r="Q127">
            <v>916</v>
          </cell>
          <cell r="R127">
            <v>3.6705435333</v>
          </cell>
          <cell r="S127">
            <v>3.6178231800999998</v>
          </cell>
        </row>
        <row r="128">
          <cell r="E128" t="str">
            <v>Oteapan</v>
          </cell>
          <cell r="F128">
            <v>16618</v>
          </cell>
          <cell r="G128">
            <v>15857</v>
          </cell>
          <cell r="H128">
            <v>75.550745566399996</v>
          </cell>
          <cell r="I128">
            <v>76.498948727400006</v>
          </cell>
          <cell r="J128">
            <v>12555</v>
          </cell>
          <cell r="K128">
            <v>12130</v>
          </cell>
          <cell r="L128">
            <v>3.2466015563999999</v>
          </cell>
          <cell r="M128">
            <v>2.5182243672000002</v>
          </cell>
          <cell r="N128">
            <v>27.017870589200001</v>
          </cell>
          <cell r="O128">
            <v>17.1682306308</v>
          </cell>
          <cell r="P128">
            <v>4490</v>
          </cell>
          <cell r="Q128">
            <v>2722</v>
          </cell>
          <cell r="R128">
            <v>3.8914898569999998</v>
          </cell>
          <cell r="S128">
            <v>3.6073619147999998</v>
          </cell>
        </row>
        <row r="129">
          <cell r="E129" t="str">
            <v>Ozuluama de Mascareñas</v>
          </cell>
          <cell r="F129">
            <v>26321</v>
          </cell>
          <cell r="G129">
            <v>30341</v>
          </cell>
          <cell r="H129">
            <v>64.631406844099999</v>
          </cell>
          <cell r="I129">
            <v>58.964010635500003</v>
          </cell>
          <cell r="J129">
            <v>17012</v>
          </cell>
          <cell r="K129">
            <v>17890</v>
          </cell>
          <cell r="L129">
            <v>3.0949981014999999</v>
          </cell>
          <cell r="M129">
            <v>2.6255527839999999</v>
          </cell>
          <cell r="N129">
            <v>18.144341535700001</v>
          </cell>
          <cell r="O129">
            <v>9.8830582906999993</v>
          </cell>
          <cell r="P129">
            <v>4776</v>
          </cell>
          <cell r="Q129">
            <v>2999</v>
          </cell>
          <cell r="R129">
            <v>3.8002018112</v>
          </cell>
          <cell r="S129">
            <v>3.52902322</v>
          </cell>
        </row>
        <row r="130">
          <cell r="E130" t="str">
            <v>Pajapan</v>
          </cell>
          <cell r="F130">
            <v>16887</v>
          </cell>
          <cell r="G130">
            <v>17031</v>
          </cell>
          <cell r="H130">
            <v>85.657681264199994</v>
          </cell>
          <cell r="I130">
            <v>83.891427168600003</v>
          </cell>
          <cell r="J130">
            <v>14465</v>
          </cell>
          <cell r="K130">
            <v>14288</v>
          </cell>
          <cell r="L130">
            <v>3.3637695802000001</v>
          </cell>
          <cell r="M130">
            <v>3.2560706463</v>
          </cell>
          <cell r="N130">
            <v>37.9690354512</v>
          </cell>
          <cell r="O130">
            <v>36.085908140999997</v>
          </cell>
          <cell r="P130">
            <v>6412</v>
          </cell>
          <cell r="Q130">
            <v>6146</v>
          </cell>
          <cell r="R130">
            <v>3.9692644102000001</v>
          </cell>
          <cell r="S130">
            <v>3.8505412691999998</v>
          </cell>
        </row>
        <row r="131">
          <cell r="E131" t="str">
            <v>Pánuco</v>
          </cell>
          <cell r="F131">
            <v>104697</v>
          </cell>
          <cell r="G131">
            <v>106046</v>
          </cell>
          <cell r="H131">
            <v>56.497021858099998</v>
          </cell>
          <cell r="I131">
            <v>55.377579300000001</v>
          </cell>
          <cell r="J131">
            <v>59151</v>
          </cell>
          <cell r="K131">
            <v>58726</v>
          </cell>
          <cell r="L131">
            <v>2.6735352641999999</v>
          </cell>
          <cell r="M131">
            <v>2.3133523572999999</v>
          </cell>
          <cell r="N131">
            <v>13.2215757831</v>
          </cell>
          <cell r="O131">
            <v>8.0315843105999996</v>
          </cell>
          <cell r="P131">
            <v>13843</v>
          </cell>
          <cell r="Q131">
            <v>8517</v>
          </cell>
          <cell r="R131">
            <v>3.7912741441</v>
          </cell>
          <cell r="S131">
            <v>3.5526895983000002</v>
          </cell>
        </row>
        <row r="132">
          <cell r="E132" t="str">
            <v>Papantla</v>
          </cell>
          <cell r="F132">
            <v>171677</v>
          </cell>
          <cell r="G132">
            <v>185272</v>
          </cell>
          <cell r="H132">
            <v>66.587460754299997</v>
          </cell>
          <cell r="I132">
            <v>62.9000582898</v>
          </cell>
          <cell r="J132">
            <v>114315</v>
          </cell>
          <cell r="K132">
            <v>116536</v>
          </cell>
          <cell r="L132">
            <v>2.9520698315999998</v>
          </cell>
          <cell r="M132">
            <v>3.0909104492999999</v>
          </cell>
          <cell r="N132">
            <v>18.170159546200001</v>
          </cell>
          <cell r="O132">
            <v>17.224288248400001</v>
          </cell>
          <cell r="P132">
            <v>31194</v>
          </cell>
          <cell r="Q132">
            <v>31912</v>
          </cell>
          <cell r="R132">
            <v>3.7744494316999999</v>
          </cell>
          <cell r="S132">
            <v>3.8380271322000001</v>
          </cell>
        </row>
        <row r="133">
          <cell r="E133" t="str">
            <v>Paso del Macho</v>
          </cell>
          <cell r="F133">
            <v>28766</v>
          </cell>
          <cell r="G133">
            <v>33222</v>
          </cell>
          <cell r="H133">
            <v>60.619782110099997</v>
          </cell>
          <cell r="I133">
            <v>60.219895662600003</v>
          </cell>
          <cell r="J133">
            <v>17438</v>
          </cell>
          <cell r="K133">
            <v>20006</v>
          </cell>
          <cell r="L133">
            <v>2.7712863373999999</v>
          </cell>
          <cell r="M133">
            <v>2.5108316683999998</v>
          </cell>
          <cell r="N133">
            <v>15.941257778900001</v>
          </cell>
          <cell r="O133">
            <v>10.7295150955</v>
          </cell>
          <cell r="P133">
            <v>4586</v>
          </cell>
          <cell r="Q133">
            <v>3565</v>
          </cell>
          <cell r="R133">
            <v>3.6886881592999998</v>
          </cell>
          <cell r="S133">
            <v>3.6553965651000002</v>
          </cell>
        </row>
        <row r="134">
          <cell r="E134" t="str">
            <v>Paso de Ovejas</v>
          </cell>
          <cell r="F134">
            <v>32892</v>
          </cell>
          <cell r="G134">
            <v>32937</v>
          </cell>
          <cell r="H134">
            <v>57.275462511900002</v>
          </cell>
          <cell r="I134">
            <v>47.540463451199997</v>
          </cell>
          <cell r="J134">
            <v>18839</v>
          </cell>
          <cell r="K134">
            <v>15658</v>
          </cell>
          <cell r="L134">
            <v>2.2579225848000002</v>
          </cell>
          <cell r="M134">
            <v>2.4592195678</v>
          </cell>
          <cell r="N134">
            <v>10.2636834071</v>
          </cell>
          <cell r="O134">
            <v>7.5379903020999999</v>
          </cell>
          <cell r="P134">
            <v>3376</v>
          </cell>
          <cell r="Q134">
            <v>2483</v>
          </cell>
          <cell r="R134">
            <v>3.4813970876</v>
          </cell>
          <cell r="S134">
            <v>3.6671967913999999</v>
          </cell>
        </row>
        <row r="135">
          <cell r="E135" t="str">
            <v>La Perla</v>
          </cell>
          <cell r="F135">
            <v>19809</v>
          </cell>
          <cell r="G135">
            <v>20474</v>
          </cell>
          <cell r="H135">
            <v>90.501518003599998</v>
          </cell>
          <cell r="I135">
            <v>90.328304104699995</v>
          </cell>
          <cell r="J135">
            <v>17927</v>
          </cell>
          <cell r="K135">
            <v>18494</v>
          </cell>
          <cell r="L135">
            <v>3.8849233233999998</v>
          </cell>
          <cell r="M135">
            <v>3.3200371530999999</v>
          </cell>
          <cell r="N135">
            <v>56.761737399799998</v>
          </cell>
          <cell r="O135">
            <v>45.114695239600003</v>
          </cell>
          <cell r="P135">
            <v>11244</v>
          </cell>
          <cell r="Q135">
            <v>9237</v>
          </cell>
          <cell r="R135">
            <v>4.2941250825999999</v>
          </cell>
          <cell r="S135">
            <v>3.9125501617</v>
          </cell>
        </row>
        <row r="136">
          <cell r="E136" t="str">
            <v>Perote</v>
          </cell>
          <cell r="F136">
            <v>67954</v>
          </cell>
          <cell r="G136">
            <v>63578</v>
          </cell>
          <cell r="H136">
            <v>65.314498020800002</v>
          </cell>
          <cell r="I136">
            <v>71.030150122500004</v>
          </cell>
          <cell r="J136">
            <v>44384</v>
          </cell>
          <cell r="K136">
            <v>45160</v>
          </cell>
          <cell r="L136">
            <v>2.4969960306000001</v>
          </cell>
          <cell r="M136">
            <v>2.0890110430000002</v>
          </cell>
          <cell r="N136">
            <v>14.3962190777</v>
          </cell>
          <cell r="O136">
            <v>10.4367157585</v>
          </cell>
          <cell r="P136">
            <v>9783</v>
          </cell>
          <cell r="Q136">
            <v>6635</v>
          </cell>
          <cell r="R136">
            <v>3.6554416567999999</v>
          </cell>
          <cell r="S136">
            <v>3.5259789173999998</v>
          </cell>
        </row>
        <row r="137">
          <cell r="E137" t="str">
            <v>Platón Sánchez</v>
          </cell>
          <cell r="F137">
            <v>19714</v>
          </cell>
          <cell r="G137">
            <v>16806</v>
          </cell>
          <cell r="H137">
            <v>75.649530709199993</v>
          </cell>
          <cell r="I137">
            <v>77.621968702499998</v>
          </cell>
          <cell r="J137">
            <v>14914</v>
          </cell>
          <cell r="K137">
            <v>13045</v>
          </cell>
          <cell r="L137">
            <v>3.0287553847000002</v>
          </cell>
          <cell r="M137">
            <v>2.7894369293999999</v>
          </cell>
          <cell r="N137">
            <v>28.474099799600001</v>
          </cell>
          <cell r="O137">
            <v>24.408076381699999</v>
          </cell>
          <cell r="P137">
            <v>5613</v>
          </cell>
          <cell r="Q137">
            <v>4102</v>
          </cell>
          <cell r="R137">
            <v>3.7653218681</v>
          </cell>
          <cell r="S137">
            <v>3.7478071488000002</v>
          </cell>
        </row>
        <row r="138">
          <cell r="E138" t="str">
            <v>Playa Vicente</v>
          </cell>
          <cell r="F138">
            <v>43289</v>
          </cell>
          <cell r="G138">
            <v>42571</v>
          </cell>
          <cell r="H138">
            <v>77.176725352000005</v>
          </cell>
          <cell r="I138">
            <v>72.321691526199999</v>
          </cell>
          <cell r="J138">
            <v>33409</v>
          </cell>
          <cell r="K138">
            <v>30788</v>
          </cell>
          <cell r="L138">
            <v>3.3400266650999999</v>
          </cell>
          <cell r="M138">
            <v>2.6972732339999999</v>
          </cell>
          <cell r="N138">
            <v>33.598812748699999</v>
          </cell>
          <cell r="O138">
            <v>18.203525782100002</v>
          </cell>
          <cell r="P138">
            <v>14545</v>
          </cell>
          <cell r="Q138">
            <v>7749</v>
          </cell>
          <cell r="R138">
            <v>3.9638097045</v>
          </cell>
          <cell r="S138">
            <v>3.6090021146</v>
          </cell>
        </row>
        <row r="139">
          <cell r="E139" t="str">
            <v>Poza Rica de Hidalgo</v>
          </cell>
          <cell r="F139">
            <v>189805</v>
          </cell>
          <cell r="G139">
            <v>202700</v>
          </cell>
          <cell r="H139">
            <v>30.241245779</v>
          </cell>
          <cell r="I139">
            <v>41.362838602399997</v>
          </cell>
          <cell r="J139">
            <v>57399</v>
          </cell>
          <cell r="K139">
            <v>83842</v>
          </cell>
          <cell r="L139">
            <v>2.3310436226000002</v>
          </cell>
          <cell r="M139">
            <v>2.3947865507000001</v>
          </cell>
          <cell r="N139">
            <v>4.0109473768999999</v>
          </cell>
          <cell r="O139">
            <v>6.0876207087000003</v>
          </cell>
          <cell r="P139">
            <v>7613</v>
          </cell>
          <cell r="Q139">
            <v>12340</v>
          </cell>
          <cell r="R139">
            <v>3.6601475725000001</v>
          </cell>
          <cell r="S139">
            <v>3.610257399</v>
          </cell>
        </row>
        <row r="140">
          <cell r="E140" t="str">
            <v>Las Vigas de Ramírez</v>
          </cell>
          <cell r="F140">
            <v>19149</v>
          </cell>
          <cell r="G140">
            <v>17530</v>
          </cell>
          <cell r="H140">
            <v>78.812079825500007</v>
          </cell>
          <cell r="I140">
            <v>76.102483734299994</v>
          </cell>
          <cell r="J140">
            <v>15092</v>
          </cell>
          <cell r="K140">
            <v>13341</v>
          </cell>
          <cell r="L140">
            <v>3.0863258668000002</v>
          </cell>
          <cell r="M140">
            <v>2.4014769158</v>
          </cell>
          <cell r="N140">
            <v>33.562795721299999</v>
          </cell>
          <cell r="O140">
            <v>15.919416479800001</v>
          </cell>
          <cell r="P140">
            <v>6427</v>
          </cell>
          <cell r="Q140">
            <v>2791</v>
          </cell>
          <cell r="R140">
            <v>3.8580084685</v>
          </cell>
          <cell r="S140">
            <v>3.5191586457000001</v>
          </cell>
        </row>
        <row r="141">
          <cell r="E141" t="str">
            <v>Pueblo Viejo</v>
          </cell>
          <cell r="F141">
            <v>58500</v>
          </cell>
          <cell r="G141">
            <v>57044</v>
          </cell>
          <cell r="H141">
            <v>57.461359591700003</v>
          </cell>
          <cell r="I141">
            <v>57.8422547686</v>
          </cell>
          <cell r="J141">
            <v>33615</v>
          </cell>
          <cell r="K141">
            <v>32996</v>
          </cell>
          <cell r="L141">
            <v>2.6348941023000001</v>
          </cell>
          <cell r="M141">
            <v>2.3385359017999998</v>
          </cell>
          <cell r="N141">
            <v>13.209035478000001</v>
          </cell>
          <cell r="O141">
            <v>9.1750245901999996</v>
          </cell>
          <cell r="P141">
            <v>7727</v>
          </cell>
          <cell r="Q141">
            <v>5234</v>
          </cell>
          <cell r="R141">
            <v>3.6433858873</v>
          </cell>
          <cell r="S141">
            <v>3.6379516543000001</v>
          </cell>
        </row>
        <row r="142">
          <cell r="E142" t="str">
            <v>Puente Nacional</v>
          </cell>
          <cell r="F142">
            <v>19497</v>
          </cell>
          <cell r="G142">
            <v>21946</v>
          </cell>
          <cell r="H142">
            <v>58.216242116099998</v>
          </cell>
          <cell r="I142">
            <v>49.735964534799997</v>
          </cell>
          <cell r="J142">
            <v>11350</v>
          </cell>
          <cell r="K142">
            <v>10915</v>
          </cell>
          <cell r="L142">
            <v>2.4740589439999998</v>
          </cell>
          <cell r="M142">
            <v>2.3118823905000001</v>
          </cell>
          <cell r="N142">
            <v>13.406670527599999</v>
          </cell>
          <cell r="O142">
            <v>7.6357867473000001</v>
          </cell>
          <cell r="P142">
            <v>2614</v>
          </cell>
          <cell r="Q142">
            <v>1676</v>
          </cell>
          <cell r="R142">
            <v>3.5614912958999998</v>
          </cell>
          <cell r="S142">
            <v>3.5996714541000001</v>
          </cell>
        </row>
        <row r="143">
          <cell r="E143" t="str">
            <v>Rafael Delgado</v>
          </cell>
          <cell r="F143">
            <v>18682</v>
          </cell>
          <cell r="G143">
            <v>20225</v>
          </cell>
          <cell r="H143">
            <v>76.5411642344</v>
          </cell>
          <cell r="I143">
            <v>76.920762585299997</v>
          </cell>
          <cell r="J143">
            <v>14299</v>
          </cell>
          <cell r="K143">
            <v>15557</v>
          </cell>
          <cell r="L143">
            <v>3.4262493461000001</v>
          </cell>
          <cell r="M143">
            <v>2.9734224699</v>
          </cell>
          <cell r="N143">
            <v>35.913028678099998</v>
          </cell>
          <cell r="O143">
            <v>27.3607545829</v>
          </cell>
          <cell r="P143">
            <v>6709</v>
          </cell>
          <cell r="Q143">
            <v>5534</v>
          </cell>
          <cell r="R143">
            <v>4.0571018713000004</v>
          </cell>
          <cell r="S143">
            <v>3.9449213136000001</v>
          </cell>
        </row>
        <row r="144">
          <cell r="E144" t="str">
            <v>Rafael Lucio</v>
          </cell>
          <cell r="F144">
            <v>6627</v>
          </cell>
          <cell r="G144">
            <v>8027</v>
          </cell>
          <cell r="H144">
            <v>62.000647878199999</v>
          </cell>
          <cell r="I144">
            <v>58.784163651500002</v>
          </cell>
          <cell r="J144">
            <v>4109</v>
          </cell>
          <cell r="K144">
            <v>4719</v>
          </cell>
          <cell r="L144">
            <v>2.5562300906000002</v>
          </cell>
          <cell r="M144">
            <v>2.0234576662000001</v>
          </cell>
          <cell r="N144">
            <v>14.2397149336</v>
          </cell>
          <cell r="O144">
            <v>8.7066518229999996</v>
          </cell>
          <cell r="P144">
            <v>944</v>
          </cell>
          <cell r="Q144">
            <v>699</v>
          </cell>
          <cell r="R144">
            <v>3.6910271362999998</v>
          </cell>
          <cell r="S144">
            <v>3.4112692846999999</v>
          </cell>
        </row>
        <row r="145">
          <cell r="E145" t="str">
            <v>Los Reyes</v>
          </cell>
          <cell r="F145">
            <v>5466</v>
          </cell>
          <cell r="G145">
            <v>5800</v>
          </cell>
          <cell r="H145">
            <v>89.669854628899998</v>
          </cell>
          <cell r="I145">
            <v>90.504482166700001</v>
          </cell>
          <cell r="J145">
            <v>4901</v>
          </cell>
          <cell r="K145">
            <v>5249</v>
          </cell>
          <cell r="L145">
            <v>4.1872660129000003</v>
          </cell>
          <cell r="M145">
            <v>3.1532860086999999</v>
          </cell>
          <cell r="N145">
            <v>59.657230298400002</v>
          </cell>
          <cell r="O145">
            <v>47.619111195899997</v>
          </cell>
          <cell r="P145">
            <v>3261</v>
          </cell>
          <cell r="Q145">
            <v>2762</v>
          </cell>
          <cell r="R145">
            <v>4.3707154578000003</v>
          </cell>
          <cell r="S145">
            <v>3.7098068015000001</v>
          </cell>
        </row>
        <row r="146">
          <cell r="E146" t="str">
            <v>Río Blanco</v>
          </cell>
          <cell r="F146">
            <v>39059</v>
          </cell>
          <cell r="G146">
            <v>34330</v>
          </cell>
          <cell r="H146">
            <v>40.747985024999998</v>
          </cell>
          <cell r="I146">
            <v>46.176839920699997</v>
          </cell>
          <cell r="J146">
            <v>15916</v>
          </cell>
          <cell r="K146">
            <v>15853</v>
          </cell>
          <cell r="L146">
            <v>2.1747307375</v>
          </cell>
          <cell r="M146">
            <v>1.8602127025999999</v>
          </cell>
          <cell r="N146">
            <v>5.6509503160000003</v>
          </cell>
          <cell r="O146">
            <v>4.2402974618</v>
          </cell>
          <cell r="P146">
            <v>2207</v>
          </cell>
          <cell r="Q146">
            <v>1456</v>
          </cell>
          <cell r="R146">
            <v>3.5017155939000002</v>
          </cell>
          <cell r="S146">
            <v>3.4114547275999998</v>
          </cell>
        </row>
        <row r="147">
          <cell r="E147" t="str">
            <v>Saltabarranca</v>
          </cell>
          <cell r="F147">
            <v>5436</v>
          </cell>
          <cell r="G147">
            <v>6113</v>
          </cell>
          <cell r="H147">
            <v>50.324990067500003</v>
          </cell>
          <cell r="I147">
            <v>46.546984307099997</v>
          </cell>
          <cell r="J147">
            <v>2736</v>
          </cell>
          <cell r="K147">
            <v>2845</v>
          </cell>
          <cell r="L147">
            <v>1.9681913053</v>
          </cell>
          <cell r="M147">
            <v>2.0731084946</v>
          </cell>
          <cell r="N147">
            <v>6.7834723877999998</v>
          </cell>
          <cell r="O147">
            <v>5.9219134051999998</v>
          </cell>
          <cell r="P147">
            <v>369</v>
          </cell>
          <cell r="Q147">
            <v>362</v>
          </cell>
          <cell r="R147">
            <v>3.3394282265999999</v>
          </cell>
          <cell r="S147">
            <v>3.5692112902000002</v>
          </cell>
        </row>
        <row r="148">
          <cell r="E148" t="str">
            <v>San Andrés Tenejapan</v>
          </cell>
          <cell r="F148">
            <v>2713</v>
          </cell>
          <cell r="G148">
            <v>2906</v>
          </cell>
          <cell r="H148">
            <v>81.346666666700003</v>
          </cell>
          <cell r="I148">
            <v>78.144488189</v>
          </cell>
          <cell r="J148">
            <v>2207</v>
          </cell>
          <cell r="K148">
            <v>2271</v>
          </cell>
          <cell r="L148">
            <v>3.9259331154999999</v>
          </cell>
          <cell r="M148">
            <v>2.7981365244999998</v>
          </cell>
          <cell r="N148">
            <v>42.7725490196</v>
          </cell>
          <cell r="O148">
            <v>26.8</v>
          </cell>
          <cell r="P148">
            <v>1160</v>
          </cell>
          <cell r="Q148">
            <v>779</v>
          </cell>
          <cell r="R148">
            <v>4.2545063431000001</v>
          </cell>
          <cell r="S148">
            <v>3.4665181465999999</v>
          </cell>
        </row>
        <row r="149">
          <cell r="E149" t="str">
            <v>San Andrés Tuxtla</v>
          </cell>
          <cell r="F149">
            <v>165738</v>
          </cell>
          <cell r="G149">
            <v>151345</v>
          </cell>
          <cell r="H149">
            <v>65.887248718699993</v>
          </cell>
          <cell r="I149">
            <v>75.164416908099994</v>
          </cell>
          <cell r="J149">
            <v>109200</v>
          </cell>
          <cell r="K149">
            <v>113758</v>
          </cell>
          <cell r="L149">
            <v>2.7550900069000002</v>
          </cell>
          <cell r="M149">
            <v>2.8469455035000002</v>
          </cell>
          <cell r="N149">
            <v>18.938704987600001</v>
          </cell>
          <cell r="O149">
            <v>24.700593979200001</v>
          </cell>
          <cell r="P149">
            <v>31389</v>
          </cell>
          <cell r="Q149">
            <v>37383</v>
          </cell>
          <cell r="R149">
            <v>3.7352431357000002</v>
          </cell>
          <cell r="S149">
            <v>3.7642674074000002</v>
          </cell>
        </row>
        <row r="150">
          <cell r="E150" t="str">
            <v>San Juan Evangelista</v>
          </cell>
          <cell r="F150">
            <v>36627</v>
          </cell>
          <cell r="G150">
            <v>38154</v>
          </cell>
          <cell r="H150">
            <v>76.213635790599994</v>
          </cell>
          <cell r="I150">
            <v>71.281921080499998</v>
          </cell>
          <cell r="J150">
            <v>27915</v>
          </cell>
          <cell r="K150">
            <v>27197</v>
          </cell>
          <cell r="L150">
            <v>2.9683051235</v>
          </cell>
          <cell r="M150">
            <v>2.7761322108000002</v>
          </cell>
          <cell r="N150">
            <v>25.954358361400001</v>
          </cell>
          <cell r="O150">
            <v>16.8362916325</v>
          </cell>
          <cell r="P150">
            <v>9506</v>
          </cell>
          <cell r="Q150">
            <v>6424</v>
          </cell>
          <cell r="R150">
            <v>3.7334783148000001</v>
          </cell>
          <cell r="S150">
            <v>3.7064303957</v>
          </cell>
        </row>
        <row r="151">
          <cell r="E151" t="str">
            <v>Santiago Tuxtla</v>
          </cell>
          <cell r="F151">
            <v>61471</v>
          </cell>
          <cell r="G151">
            <v>58949</v>
          </cell>
          <cell r="H151">
            <v>72.720713920099996</v>
          </cell>
          <cell r="I151">
            <v>74.918628491600003</v>
          </cell>
          <cell r="J151">
            <v>44702</v>
          </cell>
          <cell r="K151">
            <v>44164</v>
          </cell>
          <cell r="L151">
            <v>2.6911092185999999</v>
          </cell>
          <cell r="M151">
            <v>2.858776309</v>
          </cell>
          <cell r="N151">
            <v>21.551094730399999</v>
          </cell>
          <cell r="O151">
            <v>22.857754952099999</v>
          </cell>
          <cell r="P151">
            <v>13248</v>
          </cell>
          <cell r="Q151">
            <v>13474</v>
          </cell>
          <cell r="R151">
            <v>3.7586453185000002</v>
          </cell>
          <cell r="S151">
            <v>3.7933375397</v>
          </cell>
        </row>
        <row r="152">
          <cell r="E152" t="str">
            <v>Sayula de Alemán</v>
          </cell>
          <cell r="F152">
            <v>34596</v>
          </cell>
          <cell r="G152">
            <v>34790</v>
          </cell>
          <cell r="H152">
            <v>79.386678945100002</v>
          </cell>
          <cell r="I152">
            <v>70.502769434100003</v>
          </cell>
          <cell r="J152">
            <v>27465</v>
          </cell>
          <cell r="K152">
            <v>24528</v>
          </cell>
          <cell r="L152">
            <v>3.0098180637</v>
          </cell>
          <cell r="M152">
            <v>2.8661238317</v>
          </cell>
          <cell r="N152">
            <v>29.629477253499999</v>
          </cell>
          <cell r="O152">
            <v>17.737613928199998</v>
          </cell>
          <cell r="P152">
            <v>10251</v>
          </cell>
          <cell r="Q152">
            <v>6171</v>
          </cell>
          <cell r="R152">
            <v>3.7953262206999998</v>
          </cell>
          <cell r="S152">
            <v>3.7838020844</v>
          </cell>
        </row>
        <row r="153">
          <cell r="E153" t="str">
            <v>Soconusco</v>
          </cell>
          <cell r="F153">
            <v>16470</v>
          </cell>
          <cell r="G153">
            <v>17097</v>
          </cell>
          <cell r="H153">
            <v>50.519924266399997</v>
          </cell>
          <cell r="I153">
            <v>58.890030743399997</v>
          </cell>
          <cell r="J153">
            <v>8321</v>
          </cell>
          <cell r="K153">
            <v>10068</v>
          </cell>
          <cell r="L153">
            <v>3.0858556714000001</v>
          </cell>
          <cell r="M153">
            <v>2.6501857403</v>
          </cell>
          <cell r="N153">
            <v>14.5153644492</v>
          </cell>
          <cell r="O153">
            <v>12.0371037951</v>
          </cell>
          <cell r="P153">
            <v>2391</v>
          </cell>
          <cell r="Q153">
            <v>2058</v>
          </cell>
          <cell r="R153">
            <v>3.9139875870999998</v>
          </cell>
          <cell r="S153">
            <v>3.7980724689000001</v>
          </cell>
        </row>
        <row r="154">
          <cell r="E154" t="str">
            <v>Sochiapa</v>
          </cell>
          <cell r="F154">
            <v>3502</v>
          </cell>
          <cell r="G154">
            <v>3637</v>
          </cell>
          <cell r="H154">
            <v>74.752037617599996</v>
          </cell>
          <cell r="I154">
            <v>70.771029456400001</v>
          </cell>
          <cell r="J154">
            <v>2618</v>
          </cell>
          <cell r="K154">
            <v>2574</v>
          </cell>
          <cell r="L154">
            <v>2.6180644449999999</v>
          </cell>
          <cell r="M154">
            <v>2.2595085840000002</v>
          </cell>
          <cell r="N154">
            <v>19.961755485899999</v>
          </cell>
          <cell r="O154">
            <v>12.4166413605</v>
          </cell>
          <cell r="P154">
            <v>699</v>
          </cell>
          <cell r="Q154">
            <v>452</v>
          </cell>
          <cell r="R154">
            <v>3.7074635658999999</v>
          </cell>
          <cell r="S154">
            <v>3.4128022658999999</v>
          </cell>
        </row>
        <row r="155">
          <cell r="E155" t="str">
            <v>Soledad Atzompa</v>
          </cell>
          <cell r="F155">
            <v>21377</v>
          </cell>
          <cell r="G155">
            <v>23011</v>
          </cell>
          <cell r="H155">
            <v>93.417620076999995</v>
          </cell>
          <cell r="I155">
            <v>95.258607986599998</v>
          </cell>
          <cell r="J155">
            <v>19970</v>
          </cell>
          <cell r="K155">
            <v>21920</v>
          </cell>
          <cell r="L155">
            <v>4.1492166113</v>
          </cell>
          <cell r="M155">
            <v>3.3253230753</v>
          </cell>
          <cell r="N155">
            <v>65.1587494069</v>
          </cell>
          <cell r="O155">
            <v>59.422024657400002</v>
          </cell>
          <cell r="P155">
            <v>13929</v>
          </cell>
          <cell r="Q155">
            <v>13674</v>
          </cell>
          <cell r="R155">
            <v>4.3313149285000003</v>
          </cell>
          <cell r="S155">
            <v>3.7169292772000002</v>
          </cell>
        </row>
        <row r="156">
          <cell r="E156" t="str">
            <v>Soledad de Doblado</v>
          </cell>
          <cell r="F156">
            <v>27967</v>
          </cell>
          <cell r="G156">
            <v>30835</v>
          </cell>
          <cell r="H156">
            <v>71.641598698999999</v>
          </cell>
          <cell r="I156">
            <v>63.651416511299999</v>
          </cell>
          <cell r="J156">
            <v>20036</v>
          </cell>
          <cell r="K156">
            <v>19627</v>
          </cell>
          <cell r="L156">
            <v>2.5579502724999998</v>
          </cell>
          <cell r="M156">
            <v>2.6279878743</v>
          </cell>
          <cell r="N156">
            <v>18.6418043418</v>
          </cell>
          <cell r="O156">
            <v>12.596537422600001</v>
          </cell>
          <cell r="P156">
            <v>5214</v>
          </cell>
          <cell r="Q156">
            <v>3884</v>
          </cell>
          <cell r="R156">
            <v>3.6246357500999999</v>
          </cell>
          <cell r="S156">
            <v>3.6859451651000001</v>
          </cell>
        </row>
        <row r="157">
          <cell r="E157" t="str">
            <v>Soteapan</v>
          </cell>
          <cell r="F157">
            <v>32383</v>
          </cell>
          <cell r="G157">
            <v>26495</v>
          </cell>
          <cell r="H157">
            <v>91.329565957400007</v>
          </cell>
          <cell r="I157">
            <v>89.2703328005</v>
          </cell>
          <cell r="J157">
            <v>29575</v>
          </cell>
          <cell r="K157">
            <v>23652</v>
          </cell>
          <cell r="L157">
            <v>3.5908873133000001</v>
          </cell>
          <cell r="M157">
            <v>3.3963255672999999</v>
          </cell>
          <cell r="N157">
            <v>57.5607148936</v>
          </cell>
          <cell r="O157">
            <v>51.081157116900002</v>
          </cell>
          <cell r="P157">
            <v>18640</v>
          </cell>
          <cell r="Q157">
            <v>13534</v>
          </cell>
          <cell r="R157">
            <v>3.9320684139000002</v>
          </cell>
          <cell r="S157">
            <v>3.8479308152999998</v>
          </cell>
        </row>
        <row r="158">
          <cell r="E158" t="str">
            <v>Tamalín</v>
          </cell>
          <cell r="F158">
            <v>11603</v>
          </cell>
          <cell r="G158">
            <v>11979</v>
          </cell>
          <cell r="H158">
            <v>73.277522557699996</v>
          </cell>
          <cell r="I158">
            <v>75.746762362300004</v>
          </cell>
          <cell r="J158">
            <v>8502</v>
          </cell>
          <cell r="K158">
            <v>9074</v>
          </cell>
          <cell r="L158">
            <v>2.8075850454000002</v>
          </cell>
          <cell r="M158">
            <v>2.5985376549999999</v>
          </cell>
          <cell r="N158">
            <v>21.584321102600001</v>
          </cell>
          <cell r="O158">
            <v>17.132508420400001</v>
          </cell>
          <cell r="P158">
            <v>2504</v>
          </cell>
          <cell r="Q158">
            <v>2052</v>
          </cell>
          <cell r="R158">
            <v>3.6627505719000002</v>
          </cell>
          <cell r="S158">
            <v>3.5764379862000002</v>
          </cell>
        </row>
        <row r="159">
          <cell r="E159" t="str">
            <v>Tamiahua</v>
          </cell>
          <cell r="F159">
            <v>24862</v>
          </cell>
          <cell r="G159">
            <v>28740</v>
          </cell>
          <cell r="H159">
            <v>76.846787673500003</v>
          </cell>
          <cell r="I159">
            <v>66.907549361999997</v>
          </cell>
          <cell r="J159">
            <v>19106</v>
          </cell>
          <cell r="K159">
            <v>19229</v>
          </cell>
          <cell r="L159">
            <v>3.2072028894</v>
          </cell>
          <cell r="M159">
            <v>2.8488886448000001</v>
          </cell>
          <cell r="N159">
            <v>28.156274739600001</v>
          </cell>
          <cell r="O159">
            <v>16.387164951100001</v>
          </cell>
          <cell r="P159">
            <v>7000</v>
          </cell>
          <cell r="Q159">
            <v>4710</v>
          </cell>
          <cell r="R159">
            <v>3.7143110684999998</v>
          </cell>
          <cell r="S159">
            <v>3.6123500878999999</v>
          </cell>
        </row>
        <row r="160">
          <cell r="E160" t="str">
            <v>Tampico Alto</v>
          </cell>
          <cell r="F160">
            <v>13640</v>
          </cell>
          <cell r="G160">
            <v>15156</v>
          </cell>
          <cell r="H160">
            <v>59.990926852000001</v>
          </cell>
          <cell r="I160">
            <v>58.145037253300003</v>
          </cell>
          <cell r="J160">
            <v>8183</v>
          </cell>
          <cell r="K160">
            <v>8812</v>
          </cell>
          <cell r="L160">
            <v>2.7094143538000002</v>
          </cell>
          <cell r="M160">
            <v>2.6462755147000001</v>
          </cell>
          <cell r="N160">
            <v>14.639285685300001</v>
          </cell>
          <cell r="O160">
            <v>10.1727141609</v>
          </cell>
          <cell r="P160">
            <v>1997</v>
          </cell>
          <cell r="Q160">
            <v>1542</v>
          </cell>
          <cell r="R160">
            <v>3.7223747676999999</v>
          </cell>
          <cell r="S160">
            <v>3.6551166705</v>
          </cell>
        </row>
        <row r="161">
          <cell r="E161" t="str">
            <v>Tancoco</v>
          </cell>
          <cell r="F161">
            <v>5870</v>
          </cell>
          <cell r="G161">
            <v>5762</v>
          </cell>
          <cell r="H161">
            <v>74.7583092486</v>
          </cell>
          <cell r="I161">
            <v>65.645161290299995</v>
          </cell>
          <cell r="J161">
            <v>4388</v>
          </cell>
          <cell r="K161">
            <v>3782</v>
          </cell>
          <cell r="L161">
            <v>3.5047052364</v>
          </cell>
          <cell r="M161">
            <v>2.6687561395000001</v>
          </cell>
          <cell r="N161">
            <v>31.8052745665</v>
          </cell>
          <cell r="O161">
            <v>18.186543778800001</v>
          </cell>
          <cell r="P161">
            <v>1867</v>
          </cell>
          <cell r="Q161">
            <v>1048</v>
          </cell>
          <cell r="R161">
            <v>4.0654697641000004</v>
          </cell>
          <cell r="S161">
            <v>3.5064905134000002</v>
          </cell>
        </row>
        <row r="162">
          <cell r="E162" t="str">
            <v>Tantima</v>
          </cell>
          <cell r="F162">
            <v>14303</v>
          </cell>
          <cell r="G162">
            <v>17035</v>
          </cell>
          <cell r="H162">
            <v>67.883761748500007</v>
          </cell>
          <cell r="I162">
            <v>64.210684381199997</v>
          </cell>
          <cell r="J162">
            <v>9709</v>
          </cell>
          <cell r="K162">
            <v>10938</v>
          </cell>
          <cell r="L162">
            <v>3.0587563079</v>
          </cell>
          <cell r="M162">
            <v>2.9332773795999998</v>
          </cell>
          <cell r="N162">
            <v>18.730986777399998</v>
          </cell>
          <cell r="O162">
            <v>13.778802575</v>
          </cell>
          <cell r="P162">
            <v>2679</v>
          </cell>
          <cell r="Q162">
            <v>2347</v>
          </cell>
          <cell r="R162">
            <v>3.7254334570999998</v>
          </cell>
          <cell r="S162">
            <v>3.6075657604</v>
          </cell>
        </row>
        <row r="163">
          <cell r="E163" t="str">
            <v>Tantoyuca</v>
          </cell>
          <cell r="F163">
            <v>107589</v>
          </cell>
          <cell r="G163">
            <v>108138</v>
          </cell>
          <cell r="H163">
            <v>80.565030414600002</v>
          </cell>
          <cell r="I163">
            <v>74.4541811231</v>
          </cell>
          <cell r="J163">
            <v>86679</v>
          </cell>
          <cell r="K163">
            <v>80513</v>
          </cell>
          <cell r="L163">
            <v>3.6498031087</v>
          </cell>
          <cell r="M163">
            <v>3.1623517565000001</v>
          </cell>
          <cell r="N163">
            <v>42.067517395499998</v>
          </cell>
          <cell r="O163">
            <v>27.835636266200002</v>
          </cell>
          <cell r="P163">
            <v>45260</v>
          </cell>
          <cell r="Q163">
            <v>30101</v>
          </cell>
          <cell r="R163">
            <v>4.1359554535000003</v>
          </cell>
          <cell r="S163">
            <v>3.7317855362999999</v>
          </cell>
        </row>
        <row r="164">
          <cell r="E164" t="str">
            <v>Tatatila</v>
          </cell>
          <cell r="F164">
            <v>5584</v>
          </cell>
          <cell r="G164">
            <v>5737</v>
          </cell>
          <cell r="H164">
            <v>85.388292866599997</v>
          </cell>
          <cell r="I164">
            <v>87.233736762500001</v>
          </cell>
          <cell r="J164">
            <v>4768</v>
          </cell>
          <cell r="K164">
            <v>5005</v>
          </cell>
          <cell r="L164">
            <v>3.2411709326999998</v>
          </cell>
          <cell r="M164">
            <v>2.4973021921999998</v>
          </cell>
          <cell r="N164">
            <v>40.397139092800003</v>
          </cell>
          <cell r="O164">
            <v>31.0523827534</v>
          </cell>
          <cell r="P164">
            <v>2256</v>
          </cell>
          <cell r="Q164">
            <v>1781</v>
          </cell>
          <cell r="R164">
            <v>3.9409650973999999</v>
          </cell>
          <cell r="S164">
            <v>3.5441074901</v>
          </cell>
        </row>
        <row r="165">
          <cell r="E165" t="str">
            <v>Castillo de Teayo</v>
          </cell>
          <cell r="F165">
            <v>20719</v>
          </cell>
          <cell r="G165">
            <v>23793</v>
          </cell>
          <cell r="H165">
            <v>76.158976014800004</v>
          </cell>
          <cell r="I165">
            <v>72.119979502600003</v>
          </cell>
          <cell r="J165">
            <v>15779</v>
          </cell>
          <cell r="K165">
            <v>17160</v>
          </cell>
          <cell r="L165">
            <v>2.8766145836999999</v>
          </cell>
          <cell r="M165">
            <v>2.9552982116000002</v>
          </cell>
          <cell r="N165">
            <v>25.1432775036</v>
          </cell>
          <cell r="O165">
            <v>19.901115362100001</v>
          </cell>
          <cell r="P165">
            <v>5209</v>
          </cell>
          <cell r="Q165">
            <v>4735</v>
          </cell>
          <cell r="R165">
            <v>3.6136262317000001</v>
          </cell>
          <cell r="S165">
            <v>3.6855789866999999</v>
          </cell>
        </row>
        <row r="166">
          <cell r="E166" t="str">
            <v>Tecolutla</v>
          </cell>
          <cell r="F166">
            <v>28487</v>
          </cell>
          <cell r="G166">
            <v>29971</v>
          </cell>
          <cell r="H166">
            <v>71.331090085499994</v>
          </cell>
          <cell r="I166">
            <v>66.955909313600003</v>
          </cell>
          <cell r="J166">
            <v>20320</v>
          </cell>
          <cell r="K166">
            <v>20067</v>
          </cell>
          <cell r="L166">
            <v>3.1205305806000001</v>
          </cell>
          <cell r="M166">
            <v>2.8380347466</v>
          </cell>
          <cell r="N166">
            <v>22.815727659499998</v>
          </cell>
          <cell r="O166">
            <v>15.0819066431</v>
          </cell>
          <cell r="P166">
            <v>6500</v>
          </cell>
          <cell r="Q166">
            <v>4520</v>
          </cell>
          <cell r="R166">
            <v>3.8210055797</v>
          </cell>
          <cell r="S166">
            <v>3.7093672303999998</v>
          </cell>
        </row>
        <row r="167">
          <cell r="E167" t="str">
            <v>Tehuipango</v>
          </cell>
          <cell r="F167">
            <v>23448</v>
          </cell>
          <cell r="G167">
            <v>26187</v>
          </cell>
          <cell r="H167">
            <v>97.607489466499999</v>
          </cell>
          <cell r="I167">
            <v>96.528890196199995</v>
          </cell>
          <cell r="J167">
            <v>22887</v>
          </cell>
          <cell r="K167">
            <v>25278</v>
          </cell>
          <cell r="L167">
            <v>5.1817415326000003</v>
          </cell>
          <cell r="M167">
            <v>3.3269028469999999</v>
          </cell>
          <cell r="N167">
            <v>85.825119537899994</v>
          </cell>
          <cell r="O167">
            <v>69.821406059599994</v>
          </cell>
          <cell r="P167">
            <v>20124</v>
          </cell>
          <cell r="Q167">
            <v>18284</v>
          </cell>
          <cell r="R167">
            <v>5.2021069213000004</v>
          </cell>
          <cell r="S167">
            <v>3.5464465479</v>
          </cell>
        </row>
        <row r="168">
          <cell r="E168" t="str">
            <v>Álamo Temapache</v>
          </cell>
          <cell r="F168">
            <v>115016</v>
          </cell>
          <cell r="G168">
            <v>123430</v>
          </cell>
          <cell r="H168">
            <v>80.107502648899995</v>
          </cell>
          <cell r="I168">
            <v>67.482608774300004</v>
          </cell>
          <cell r="J168">
            <v>92136</v>
          </cell>
          <cell r="K168">
            <v>83294</v>
          </cell>
          <cell r="L168">
            <v>3.1858124139999999</v>
          </cell>
          <cell r="M168">
            <v>2.8439214643000001</v>
          </cell>
          <cell r="N168">
            <v>34.921986285099997</v>
          </cell>
          <cell r="O168">
            <v>16.4517593735</v>
          </cell>
          <cell r="P168">
            <v>40166</v>
          </cell>
          <cell r="Q168">
            <v>20306</v>
          </cell>
          <cell r="R168">
            <v>3.6159038593999999</v>
          </cell>
          <cell r="S168">
            <v>3.6523965404999998</v>
          </cell>
        </row>
        <row r="169">
          <cell r="E169" t="str">
            <v>Tempoal</v>
          </cell>
          <cell r="F169">
            <v>36416</v>
          </cell>
          <cell r="G169">
            <v>38774</v>
          </cell>
          <cell r="H169">
            <v>71.078748660000002</v>
          </cell>
          <cell r="I169">
            <v>71.6856158808</v>
          </cell>
          <cell r="J169">
            <v>25884</v>
          </cell>
          <cell r="K169">
            <v>27795</v>
          </cell>
          <cell r="L169">
            <v>2.815142383</v>
          </cell>
          <cell r="M169">
            <v>2.8199950412999999</v>
          </cell>
          <cell r="N169">
            <v>22.8905295092</v>
          </cell>
          <cell r="O169">
            <v>19.7999966002</v>
          </cell>
          <cell r="P169">
            <v>8336</v>
          </cell>
          <cell r="Q169">
            <v>7677</v>
          </cell>
          <cell r="R169">
            <v>3.7684275657000001</v>
          </cell>
          <cell r="S169">
            <v>3.6813666739999999</v>
          </cell>
        </row>
        <row r="170">
          <cell r="E170" t="str">
            <v>Tenampa</v>
          </cell>
          <cell r="F170">
            <v>7032</v>
          </cell>
          <cell r="G170">
            <v>6643</v>
          </cell>
          <cell r="H170">
            <v>76.977478144900005</v>
          </cell>
          <cell r="I170">
            <v>75.035218093699996</v>
          </cell>
          <cell r="J170">
            <v>5413</v>
          </cell>
          <cell r="K170">
            <v>4985</v>
          </cell>
          <cell r="L170">
            <v>2.6268166761999998</v>
          </cell>
          <cell r="M170">
            <v>2.3961506792999998</v>
          </cell>
          <cell r="N170">
            <v>22.117054378399999</v>
          </cell>
          <cell r="O170">
            <v>17.4255250404</v>
          </cell>
          <cell r="P170">
            <v>1555</v>
          </cell>
          <cell r="Q170">
            <v>1158</v>
          </cell>
          <cell r="R170">
            <v>3.6268139928999998</v>
          </cell>
          <cell r="S170">
            <v>3.4679975250999999</v>
          </cell>
        </row>
        <row r="171">
          <cell r="E171" t="str">
            <v>Tenochtitlán</v>
          </cell>
          <cell r="F171">
            <v>5211</v>
          </cell>
          <cell r="G171">
            <v>5162</v>
          </cell>
          <cell r="H171">
            <v>86.847414880200006</v>
          </cell>
          <cell r="I171">
            <v>83.954216867499994</v>
          </cell>
          <cell r="J171">
            <v>4526</v>
          </cell>
          <cell r="K171">
            <v>4334</v>
          </cell>
          <cell r="L171">
            <v>2.7052263453999998</v>
          </cell>
          <cell r="M171">
            <v>2.5688664805000001</v>
          </cell>
          <cell r="N171">
            <v>32.340899537600002</v>
          </cell>
          <cell r="O171">
            <v>29.657429718900001</v>
          </cell>
          <cell r="P171">
            <v>1685</v>
          </cell>
          <cell r="Q171">
            <v>1531</v>
          </cell>
          <cell r="R171">
            <v>3.9286441841999999</v>
          </cell>
          <cell r="S171">
            <v>3.4958492467000002</v>
          </cell>
        </row>
        <row r="172">
          <cell r="E172" t="str">
            <v>Teocelo</v>
          </cell>
          <cell r="F172">
            <v>17332</v>
          </cell>
          <cell r="G172">
            <v>15729</v>
          </cell>
          <cell r="H172">
            <v>66.502785513899994</v>
          </cell>
          <cell r="I172">
            <v>65.029899422599996</v>
          </cell>
          <cell r="J172">
            <v>11526</v>
          </cell>
          <cell r="K172">
            <v>10229</v>
          </cell>
          <cell r="L172">
            <v>2.1258038182000001</v>
          </cell>
          <cell r="M172">
            <v>2.0459350007000001</v>
          </cell>
          <cell r="N172">
            <v>11.865623508600001</v>
          </cell>
          <cell r="O172">
            <v>8.3250456506999999</v>
          </cell>
          <cell r="P172">
            <v>2057</v>
          </cell>
          <cell r="Q172">
            <v>1309</v>
          </cell>
          <cell r="R172">
            <v>3.4503461245000002</v>
          </cell>
          <cell r="S172">
            <v>3.5365395534999999</v>
          </cell>
        </row>
        <row r="173">
          <cell r="E173" t="str">
            <v>Tepatlaxco</v>
          </cell>
          <cell r="F173">
            <v>8406</v>
          </cell>
          <cell r="G173">
            <v>8374</v>
          </cell>
          <cell r="H173">
            <v>84.373236845299999</v>
          </cell>
          <cell r="I173">
            <v>76.737291638000002</v>
          </cell>
          <cell r="J173">
            <v>7092</v>
          </cell>
          <cell r="K173">
            <v>6426</v>
          </cell>
          <cell r="L173">
            <v>3.0247223392999998</v>
          </cell>
          <cell r="M173">
            <v>2.7936884484000002</v>
          </cell>
          <cell r="N173">
            <v>36.496504354199999</v>
          </cell>
          <cell r="O173">
            <v>24.5916792947</v>
          </cell>
          <cell r="P173">
            <v>3068</v>
          </cell>
          <cell r="Q173">
            <v>2059</v>
          </cell>
          <cell r="R173">
            <v>3.8677469765999999</v>
          </cell>
          <cell r="S173">
            <v>3.5244330749000001</v>
          </cell>
        </row>
        <row r="174">
          <cell r="E174" t="str">
            <v>Tepetlán</v>
          </cell>
          <cell r="F174">
            <v>9552</v>
          </cell>
          <cell r="G174">
            <v>9618</v>
          </cell>
          <cell r="H174">
            <v>76.417406143299999</v>
          </cell>
          <cell r="I174">
            <v>69.292638169300005</v>
          </cell>
          <cell r="J174">
            <v>7299</v>
          </cell>
          <cell r="K174">
            <v>6665</v>
          </cell>
          <cell r="L174">
            <v>2.5511300329000002</v>
          </cell>
          <cell r="M174">
            <v>2.1772028473999998</v>
          </cell>
          <cell r="N174">
            <v>23.2723549488</v>
          </cell>
          <cell r="O174">
            <v>12.870034542300001</v>
          </cell>
          <cell r="P174">
            <v>2223</v>
          </cell>
          <cell r="Q174">
            <v>1238</v>
          </cell>
          <cell r="R174">
            <v>3.5423443759</v>
          </cell>
          <cell r="S174">
            <v>3.372586686</v>
          </cell>
        </row>
        <row r="175">
          <cell r="E175" t="str">
            <v>Tepetzintla</v>
          </cell>
          <cell r="F175">
            <v>15903</v>
          </cell>
          <cell r="G175">
            <v>15589</v>
          </cell>
          <cell r="H175">
            <v>79.574021914799999</v>
          </cell>
          <cell r="I175">
            <v>75.457691135600001</v>
          </cell>
          <cell r="J175">
            <v>12655</v>
          </cell>
          <cell r="K175">
            <v>11763</v>
          </cell>
          <cell r="L175">
            <v>3.1009381047</v>
          </cell>
          <cell r="M175">
            <v>3.0014776780000001</v>
          </cell>
          <cell r="N175">
            <v>32.387264959399999</v>
          </cell>
          <cell r="O175">
            <v>23.867368438700002</v>
          </cell>
          <cell r="P175">
            <v>5151</v>
          </cell>
          <cell r="Q175">
            <v>3721</v>
          </cell>
          <cell r="R175">
            <v>3.6257341464000001</v>
          </cell>
          <cell r="S175">
            <v>3.7137162157999999</v>
          </cell>
        </row>
        <row r="176">
          <cell r="E176" t="str">
            <v>Tequila</v>
          </cell>
          <cell r="F176">
            <v>14616</v>
          </cell>
          <cell r="G176">
            <v>11143</v>
          </cell>
          <cell r="H176">
            <v>90.036543614199999</v>
          </cell>
          <cell r="I176">
            <v>86.875738147199996</v>
          </cell>
          <cell r="J176">
            <v>13160</v>
          </cell>
          <cell r="K176">
            <v>9681</v>
          </cell>
          <cell r="L176">
            <v>3.9012780848999999</v>
          </cell>
          <cell r="M176">
            <v>3.0461077577000002</v>
          </cell>
          <cell r="N176">
            <v>58.351890443599999</v>
          </cell>
          <cell r="O176">
            <v>39.986735963500003</v>
          </cell>
          <cell r="P176">
            <v>8529</v>
          </cell>
          <cell r="Q176">
            <v>4456</v>
          </cell>
          <cell r="R176">
            <v>4.2000459872000002</v>
          </cell>
          <cell r="S176">
            <v>3.7224507383000001</v>
          </cell>
        </row>
        <row r="177">
          <cell r="E177" t="str">
            <v>José Azueta</v>
          </cell>
          <cell r="F177">
            <v>26832</v>
          </cell>
          <cell r="G177">
            <v>25283</v>
          </cell>
          <cell r="H177">
            <v>79.793583286499995</v>
          </cell>
          <cell r="I177">
            <v>69.402469281799995</v>
          </cell>
          <cell r="J177">
            <v>21410</v>
          </cell>
          <cell r="K177">
            <v>17547</v>
          </cell>
          <cell r="L177">
            <v>2.6907377746000001</v>
          </cell>
          <cell r="M177">
            <v>2.4670679208999999</v>
          </cell>
          <cell r="N177">
            <v>26.039594453300001</v>
          </cell>
          <cell r="O177">
            <v>13.981229648899999</v>
          </cell>
          <cell r="P177">
            <v>6987</v>
          </cell>
          <cell r="Q177">
            <v>3535</v>
          </cell>
          <cell r="R177">
            <v>3.5999627151000002</v>
          </cell>
          <cell r="S177">
            <v>3.4865544157000001</v>
          </cell>
        </row>
        <row r="178">
          <cell r="E178" t="str">
            <v>Texcatepec</v>
          </cell>
          <cell r="F178">
            <v>10622</v>
          </cell>
          <cell r="G178">
            <v>10877</v>
          </cell>
          <cell r="H178">
            <v>94.946251912299999</v>
          </cell>
          <cell r="I178">
            <v>94.411437016799994</v>
          </cell>
          <cell r="J178">
            <v>10085</v>
          </cell>
          <cell r="K178">
            <v>10269</v>
          </cell>
          <cell r="L178">
            <v>4.4390115739000002</v>
          </cell>
          <cell r="M178">
            <v>3.1524130459999999</v>
          </cell>
          <cell r="N178">
            <v>75.310147883699997</v>
          </cell>
          <cell r="O178">
            <v>56.831286948600003</v>
          </cell>
          <cell r="P178">
            <v>7999</v>
          </cell>
          <cell r="Q178">
            <v>6182</v>
          </cell>
          <cell r="R178">
            <v>4.5805141626000001</v>
          </cell>
          <cell r="S178">
            <v>3.6031523657000002</v>
          </cell>
        </row>
        <row r="179">
          <cell r="E179" t="str">
            <v>Texhuacán</v>
          </cell>
          <cell r="F179">
            <v>5258</v>
          </cell>
          <cell r="G179">
            <v>5257</v>
          </cell>
          <cell r="H179">
            <v>86.352844526599995</v>
          </cell>
          <cell r="I179">
            <v>86.422256432799998</v>
          </cell>
          <cell r="J179">
            <v>4540</v>
          </cell>
          <cell r="K179">
            <v>4543</v>
          </cell>
          <cell r="L179">
            <v>4.1252265038999996</v>
          </cell>
          <cell r="M179">
            <v>3.1332560792000002</v>
          </cell>
          <cell r="N179">
            <v>55.613062230399997</v>
          </cell>
          <cell r="O179">
            <v>42.296679129099999</v>
          </cell>
          <cell r="P179">
            <v>2924</v>
          </cell>
          <cell r="Q179">
            <v>2224</v>
          </cell>
          <cell r="R179">
            <v>4.3469441959999999</v>
          </cell>
          <cell r="S179">
            <v>3.6893568329000002</v>
          </cell>
        </row>
        <row r="180">
          <cell r="E180" t="str">
            <v>Texistepec</v>
          </cell>
          <cell r="F180">
            <v>21546</v>
          </cell>
          <cell r="G180">
            <v>22684</v>
          </cell>
          <cell r="H180">
            <v>83.8760226407</v>
          </cell>
          <cell r="I180">
            <v>71.333523913099995</v>
          </cell>
          <cell r="J180">
            <v>18072</v>
          </cell>
          <cell r="K180">
            <v>16181</v>
          </cell>
          <cell r="L180">
            <v>3.1326325063999998</v>
          </cell>
          <cell r="M180">
            <v>2.7481711669000002</v>
          </cell>
          <cell r="N180">
            <v>36.338579376799998</v>
          </cell>
          <cell r="O180">
            <v>18.0322007947</v>
          </cell>
          <cell r="P180">
            <v>7830</v>
          </cell>
          <cell r="Q180">
            <v>4090</v>
          </cell>
          <cell r="R180">
            <v>3.8358603170999999</v>
          </cell>
          <cell r="S180">
            <v>3.6722511473999999</v>
          </cell>
        </row>
        <row r="181">
          <cell r="E181" t="str">
            <v>Tezonapa</v>
          </cell>
          <cell r="F181">
            <v>54967</v>
          </cell>
          <cell r="G181">
            <v>60513</v>
          </cell>
          <cell r="H181">
            <v>80.432506684700002</v>
          </cell>
          <cell r="I181">
            <v>73.736691301600004</v>
          </cell>
          <cell r="J181">
            <v>44211</v>
          </cell>
          <cell r="K181">
            <v>44620</v>
          </cell>
          <cell r="L181">
            <v>3.1245479966</v>
          </cell>
          <cell r="M181">
            <v>2.9597937123000002</v>
          </cell>
          <cell r="N181">
            <v>34.890519586899998</v>
          </cell>
          <cell r="O181">
            <v>24.7075488455</v>
          </cell>
          <cell r="P181">
            <v>19178</v>
          </cell>
          <cell r="Q181">
            <v>14951</v>
          </cell>
          <cell r="R181">
            <v>3.9051295007000002</v>
          </cell>
          <cell r="S181">
            <v>3.7306070348000002</v>
          </cell>
        </row>
        <row r="182">
          <cell r="E182" t="str">
            <v>Tierra Blanca</v>
          </cell>
          <cell r="F182">
            <v>92080</v>
          </cell>
          <cell r="G182">
            <v>110965</v>
          </cell>
          <cell r="H182">
            <v>52.227557110399999</v>
          </cell>
          <cell r="I182">
            <v>51.180621116899999</v>
          </cell>
          <cell r="J182">
            <v>48091</v>
          </cell>
          <cell r="K182">
            <v>56793</v>
          </cell>
          <cell r="L182">
            <v>2.5023633846000002</v>
          </cell>
          <cell r="M182">
            <v>2.4859239334000001</v>
          </cell>
          <cell r="N182">
            <v>10.081004693000001</v>
          </cell>
          <cell r="O182">
            <v>8.2453302602999994</v>
          </cell>
          <cell r="P182">
            <v>9283</v>
          </cell>
          <cell r="Q182">
            <v>9149</v>
          </cell>
          <cell r="R182">
            <v>3.7143240177000001</v>
          </cell>
          <cell r="S182">
            <v>3.7056245661</v>
          </cell>
        </row>
        <row r="183">
          <cell r="E183" t="str">
            <v>Tihuatlán</v>
          </cell>
          <cell r="F183">
            <v>89200</v>
          </cell>
          <cell r="G183">
            <v>122223</v>
          </cell>
          <cell r="H183">
            <v>71.220601787999996</v>
          </cell>
          <cell r="I183">
            <v>56.687884234499997</v>
          </cell>
          <cell r="J183">
            <v>63529</v>
          </cell>
          <cell r="K183">
            <v>69286</v>
          </cell>
          <cell r="L183">
            <v>3.6175483824999999</v>
          </cell>
          <cell r="M183">
            <v>2.8738915182999998</v>
          </cell>
          <cell r="N183">
            <v>28.3090164292</v>
          </cell>
          <cell r="O183">
            <v>11.4151287782</v>
          </cell>
          <cell r="P183">
            <v>25252</v>
          </cell>
          <cell r="Q183">
            <v>13952</v>
          </cell>
          <cell r="R183">
            <v>4.1176692148000003</v>
          </cell>
          <cell r="S183">
            <v>3.6906363309999999</v>
          </cell>
        </row>
        <row r="184">
          <cell r="E184" t="str">
            <v>Tlacojalpan</v>
          </cell>
          <cell r="F184">
            <v>5446</v>
          </cell>
          <cell r="G184">
            <v>4924</v>
          </cell>
          <cell r="H184">
            <v>66.082907662099998</v>
          </cell>
          <cell r="I184">
            <v>71.738879926300001</v>
          </cell>
          <cell r="J184">
            <v>3599</v>
          </cell>
          <cell r="K184">
            <v>3532</v>
          </cell>
          <cell r="L184">
            <v>2.552006381</v>
          </cell>
          <cell r="M184">
            <v>2.2299541459999999</v>
          </cell>
          <cell r="N184">
            <v>16.198821218100001</v>
          </cell>
          <cell r="O184">
            <v>16.693477759899999</v>
          </cell>
          <cell r="P184">
            <v>882</v>
          </cell>
          <cell r="Q184">
            <v>822</v>
          </cell>
          <cell r="R184">
            <v>3.8896178972</v>
          </cell>
          <cell r="S184">
            <v>3.5441583668000001</v>
          </cell>
        </row>
        <row r="185">
          <cell r="E185" t="str">
            <v>Tlacolulan</v>
          </cell>
          <cell r="F185">
            <v>12142</v>
          </cell>
          <cell r="G185">
            <v>10094</v>
          </cell>
          <cell r="H185">
            <v>79.125119549399997</v>
          </cell>
          <cell r="I185">
            <v>75.464317508199997</v>
          </cell>
          <cell r="J185">
            <v>9607</v>
          </cell>
          <cell r="K185">
            <v>7617</v>
          </cell>
          <cell r="L185">
            <v>2.9916515787</v>
          </cell>
          <cell r="M185">
            <v>2.1677850421999998</v>
          </cell>
          <cell r="N185">
            <v>34.5680004938</v>
          </cell>
          <cell r="O185">
            <v>12.5496278058</v>
          </cell>
          <cell r="P185">
            <v>4197</v>
          </cell>
          <cell r="Q185">
            <v>1267</v>
          </cell>
          <cell r="R185">
            <v>3.7953182254</v>
          </cell>
          <cell r="S185">
            <v>3.4715099995999998</v>
          </cell>
        </row>
        <row r="186">
          <cell r="E186" t="str">
            <v>Tlacotalpan</v>
          </cell>
          <cell r="F186">
            <v>14918</v>
          </cell>
          <cell r="G186">
            <v>14848</v>
          </cell>
          <cell r="H186">
            <v>52.571601905900003</v>
          </cell>
          <cell r="I186">
            <v>58.005277145199997</v>
          </cell>
          <cell r="J186">
            <v>7843</v>
          </cell>
          <cell r="K186">
            <v>8613</v>
          </cell>
          <cell r="L186">
            <v>2.3773299026000001</v>
          </cell>
          <cell r="M186">
            <v>2.3269820507999999</v>
          </cell>
          <cell r="N186">
            <v>7.0684530793000002</v>
          </cell>
          <cell r="O186">
            <v>8.1809556147000002</v>
          </cell>
          <cell r="P186">
            <v>1054</v>
          </cell>
          <cell r="Q186">
            <v>1215</v>
          </cell>
          <cell r="R186">
            <v>3.5500406915</v>
          </cell>
          <cell r="S186">
            <v>3.6746288459000001</v>
          </cell>
        </row>
        <row r="187">
          <cell r="E187" t="str">
            <v>Tlacotepec de Mejía</v>
          </cell>
          <cell r="F187">
            <v>3964</v>
          </cell>
          <cell r="G187">
            <v>3813</v>
          </cell>
          <cell r="H187">
            <v>74.817912058299996</v>
          </cell>
          <cell r="I187">
            <v>72.215250422099999</v>
          </cell>
          <cell r="J187">
            <v>2966</v>
          </cell>
          <cell r="K187">
            <v>2754</v>
          </cell>
          <cell r="L187">
            <v>2.4105541811000002</v>
          </cell>
          <cell r="M187">
            <v>2.3770267721999998</v>
          </cell>
          <cell r="N187">
            <v>17.492851362300001</v>
          </cell>
          <cell r="O187">
            <v>14.397017445099999</v>
          </cell>
          <cell r="P187">
            <v>693</v>
          </cell>
          <cell r="Q187">
            <v>549</v>
          </cell>
          <cell r="R187">
            <v>3.5705750224999999</v>
          </cell>
          <cell r="S187">
            <v>3.4743215278999999</v>
          </cell>
        </row>
        <row r="188">
          <cell r="E188" t="str">
            <v>Tlachichilco</v>
          </cell>
          <cell r="F188">
            <v>10338</v>
          </cell>
          <cell r="G188">
            <v>10180</v>
          </cell>
          <cell r="H188">
            <v>86.898464206100002</v>
          </cell>
          <cell r="I188">
            <v>84.898939038600005</v>
          </cell>
          <cell r="J188">
            <v>8984</v>
          </cell>
          <cell r="K188">
            <v>8643</v>
          </cell>
          <cell r="L188">
            <v>3.6663061912999999</v>
          </cell>
          <cell r="M188">
            <v>2.6352891671999998</v>
          </cell>
          <cell r="N188">
            <v>52.188568436399997</v>
          </cell>
          <cell r="O188">
            <v>27.956766824500001</v>
          </cell>
          <cell r="P188">
            <v>5395</v>
          </cell>
          <cell r="Q188">
            <v>2846</v>
          </cell>
          <cell r="R188">
            <v>3.9758104576000002</v>
          </cell>
          <cell r="S188">
            <v>3.4273822336999999</v>
          </cell>
        </row>
        <row r="189">
          <cell r="E189" t="str">
            <v>Tlalixcoyan</v>
          </cell>
          <cell r="F189">
            <v>38834</v>
          </cell>
          <cell r="G189">
            <v>41095</v>
          </cell>
          <cell r="H189">
            <v>62.157472104100002</v>
          </cell>
          <cell r="I189">
            <v>65.716553029899998</v>
          </cell>
          <cell r="J189">
            <v>24138</v>
          </cell>
          <cell r="K189">
            <v>27006</v>
          </cell>
          <cell r="L189">
            <v>2.5730165766000002</v>
          </cell>
          <cell r="M189">
            <v>2.2808820303999999</v>
          </cell>
          <cell r="N189">
            <v>12.727429906499999</v>
          </cell>
          <cell r="O189">
            <v>9.5561170772999997</v>
          </cell>
          <cell r="P189">
            <v>4943</v>
          </cell>
          <cell r="Q189">
            <v>3927</v>
          </cell>
          <cell r="R189">
            <v>3.6851149441</v>
          </cell>
          <cell r="S189">
            <v>3.4989709861999998</v>
          </cell>
        </row>
        <row r="190">
          <cell r="E190" t="str">
            <v>Tlalnelhuayocan</v>
          </cell>
          <cell r="F190">
            <v>15685</v>
          </cell>
          <cell r="G190">
            <v>18979</v>
          </cell>
          <cell r="H190">
            <v>60.7322797717</v>
          </cell>
          <cell r="I190">
            <v>60.564354415399997</v>
          </cell>
          <cell r="J190">
            <v>9526</v>
          </cell>
          <cell r="K190">
            <v>11495</v>
          </cell>
          <cell r="L190">
            <v>3.0380919829000002</v>
          </cell>
          <cell r="M190">
            <v>2.3592115521000001</v>
          </cell>
          <cell r="N190">
            <v>18.703686336699999</v>
          </cell>
          <cell r="O190">
            <v>9.6829984650000007</v>
          </cell>
          <cell r="P190">
            <v>2934</v>
          </cell>
          <cell r="Q190">
            <v>1838</v>
          </cell>
          <cell r="R190">
            <v>3.8877188450000002</v>
          </cell>
          <cell r="S190">
            <v>3.6144656715000001</v>
          </cell>
        </row>
        <row r="191">
          <cell r="E191" t="str">
            <v>Tlapacoyan</v>
          </cell>
          <cell r="F191">
            <v>60306</v>
          </cell>
          <cell r="G191">
            <v>58836</v>
          </cell>
          <cell r="H191">
            <v>66.866314982600002</v>
          </cell>
          <cell r="I191">
            <v>73.095378654399994</v>
          </cell>
          <cell r="J191">
            <v>40324</v>
          </cell>
          <cell r="K191">
            <v>43006</v>
          </cell>
          <cell r="L191">
            <v>2.7703908186000001</v>
          </cell>
          <cell r="M191">
            <v>2.5733199593</v>
          </cell>
          <cell r="N191">
            <v>18.0384845514</v>
          </cell>
          <cell r="O191">
            <v>17.002909991300001</v>
          </cell>
          <cell r="P191">
            <v>10878</v>
          </cell>
          <cell r="Q191">
            <v>10004</v>
          </cell>
          <cell r="R191">
            <v>3.8388807242</v>
          </cell>
          <cell r="S191">
            <v>3.7534668095999999</v>
          </cell>
        </row>
        <row r="192">
          <cell r="E192" t="str">
            <v>Tlaquilpa</v>
          </cell>
          <cell r="F192">
            <v>7128</v>
          </cell>
          <cell r="G192">
            <v>7669</v>
          </cell>
          <cell r="H192">
            <v>89.874156598100001</v>
          </cell>
          <cell r="I192">
            <v>93.212943938899997</v>
          </cell>
          <cell r="J192">
            <v>6406</v>
          </cell>
          <cell r="K192">
            <v>7149</v>
          </cell>
          <cell r="L192">
            <v>3.8615947950999998</v>
          </cell>
          <cell r="M192">
            <v>2.9158055357000001</v>
          </cell>
          <cell r="N192">
            <v>59.260787698100003</v>
          </cell>
          <cell r="O192">
            <v>47.455092456700001</v>
          </cell>
          <cell r="P192">
            <v>4224</v>
          </cell>
          <cell r="Q192">
            <v>3639</v>
          </cell>
          <cell r="R192">
            <v>3.9754499497000002</v>
          </cell>
          <cell r="S192">
            <v>3.4575272779000001</v>
          </cell>
        </row>
        <row r="193">
          <cell r="E193" t="str">
            <v>Tlilapan</v>
          </cell>
          <cell r="F193">
            <v>4853</v>
          </cell>
          <cell r="G193">
            <v>5231</v>
          </cell>
          <cell r="H193">
            <v>72.305890081000001</v>
          </cell>
          <cell r="I193">
            <v>74.935011347200003</v>
          </cell>
          <cell r="J193">
            <v>3509</v>
          </cell>
          <cell r="K193">
            <v>3920</v>
          </cell>
          <cell r="L193">
            <v>3.1397587118999999</v>
          </cell>
          <cell r="M193">
            <v>2.7117898034999999</v>
          </cell>
          <cell r="N193">
            <v>26.685351434200001</v>
          </cell>
          <cell r="O193">
            <v>26.477202393199999</v>
          </cell>
          <cell r="P193">
            <v>1295</v>
          </cell>
          <cell r="Q193">
            <v>1385</v>
          </cell>
          <cell r="R193">
            <v>4.1175787478999997</v>
          </cell>
          <cell r="S193">
            <v>3.7107537721999999</v>
          </cell>
        </row>
        <row r="194">
          <cell r="E194" t="str">
            <v>Tomatlán</v>
          </cell>
          <cell r="F194">
            <v>6125</v>
          </cell>
          <cell r="G194">
            <v>6832</v>
          </cell>
          <cell r="H194">
            <v>62.208791208800001</v>
          </cell>
          <cell r="I194">
            <v>65.937113584200006</v>
          </cell>
          <cell r="J194">
            <v>3810</v>
          </cell>
          <cell r="K194">
            <v>4505</v>
          </cell>
          <cell r="L194">
            <v>2.6567060014999999</v>
          </cell>
          <cell r="M194">
            <v>2.1438641323000001</v>
          </cell>
          <cell r="N194">
            <v>14.394082840199999</v>
          </cell>
          <cell r="O194">
            <v>11.231584525700001</v>
          </cell>
          <cell r="P194">
            <v>882</v>
          </cell>
          <cell r="Q194">
            <v>767</v>
          </cell>
          <cell r="R194">
            <v>3.7383937558000002</v>
          </cell>
          <cell r="S194">
            <v>3.4512057587</v>
          </cell>
        </row>
        <row r="195">
          <cell r="E195" t="str">
            <v>Tonayán</v>
          </cell>
          <cell r="F195">
            <v>5691</v>
          </cell>
          <cell r="G195">
            <v>5641</v>
          </cell>
          <cell r="H195">
            <v>88.133888888900003</v>
          </cell>
          <cell r="I195">
            <v>85.477798507499998</v>
          </cell>
          <cell r="J195">
            <v>5016</v>
          </cell>
          <cell r="K195">
            <v>4822</v>
          </cell>
          <cell r="L195">
            <v>3.2233918784000002</v>
          </cell>
          <cell r="M195">
            <v>2.4175947682999999</v>
          </cell>
          <cell r="N195">
            <v>42.518518518500002</v>
          </cell>
          <cell r="O195">
            <v>25.076305970100002</v>
          </cell>
          <cell r="P195">
            <v>2420</v>
          </cell>
          <cell r="Q195">
            <v>1415</v>
          </cell>
          <cell r="R195">
            <v>3.9430523201000001</v>
          </cell>
          <cell r="S195">
            <v>3.4005420267000002</v>
          </cell>
        </row>
        <row r="196">
          <cell r="E196" t="str">
            <v>Totutla</v>
          </cell>
          <cell r="F196">
            <v>17833</v>
          </cell>
          <cell r="G196">
            <v>16493</v>
          </cell>
          <cell r="H196">
            <v>78.908181133300005</v>
          </cell>
          <cell r="I196">
            <v>76.133055603399995</v>
          </cell>
          <cell r="J196">
            <v>14072</v>
          </cell>
          <cell r="K196">
            <v>12557</v>
          </cell>
          <cell r="L196">
            <v>2.7693302276999998</v>
          </cell>
          <cell r="M196">
            <v>2.3957946319999999</v>
          </cell>
          <cell r="N196">
            <v>24.724126529399999</v>
          </cell>
          <cell r="O196">
            <v>15.260671659</v>
          </cell>
          <cell r="P196">
            <v>4409</v>
          </cell>
          <cell r="Q196">
            <v>2517</v>
          </cell>
          <cell r="R196">
            <v>3.5955074992</v>
          </cell>
          <cell r="S196">
            <v>3.5403183842999999</v>
          </cell>
        </row>
        <row r="197">
          <cell r="E197" t="str">
            <v>Tuxpan</v>
          </cell>
          <cell r="F197">
            <v>142980</v>
          </cell>
          <cell r="G197">
            <v>162914</v>
          </cell>
          <cell r="H197">
            <v>38.012440382699999</v>
          </cell>
          <cell r="I197">
            <v>45.096602491299997</v>
          </cell>
          <cell r="J197">
            <v>54350</v>
          </cell>
          <cell r="K197">
            <v>73469</v>
          </cell>
          <cell r="L197">
            <v>2.9882377849999999</v>
          </cell>
          <cell r="M197">
            <v>2.4114578368999999</v>
          </cell>
          <cell r="N197">
            <v>7.8744605582</v>
          </cell>
          <cell r="O197">
            <v>6.7296014119000001</v>
          </cell>
          <cell r="P197">
            <v>11259</v>
          </cell>
          <cell r="Q197">
            <v>10963</v>
          </cell>
          <cell r="R197">
            <v>3.9402230135999998</v>
          </cell>
          <cell r="S197">
            <v>3.5435160644999999</v>
          </cell>
        </row>
        <row r="198">
          <cell r="E198" t="str">
            <v>Tuxtilla</v>
          </cell>
          <cell r="F198">
            <v>2174</v>
          </cell>
          <cell r="G198">
            <v>2172</v>
          </cell>
          <cell r="H198">
            <v>53.748713149300002</v>
          </cell>
          <cell r="I198">
            <v>41.6481574962</v>
          </cell>
          <cell r="J198">
            <v>1168</v>
          </cell>
          <cell r="K198">
            <v>905</v>
          </cell>
          <cell r="L198">
            <v>2.2270019960999998</v>
          </cell>
          <cell r="M198">
            <v>1.9345434182000001</v>
          </cell>
          <cell r="N198">
            <v>8.2194665418999993</v>
          </cell>
          <cell r="O198">
            <v>4.3498233215999997</v>
          </cell>
          <cell r="P198">
            <v>179</v>
          </cell>
          <cell r="Q198">
            <v>94</v>
          </cell>
          <cell r="R198">
            <v>3.5424617332000001</v>
          </cell>
          <cell r="S198">
            <v>3.5149037300999999</v>
          </cell>
        </row>
        <row r="199">
          <cell r="E199" t="str">
            <v>Ursulo Galván</v>
          </cell>
          <cell r="F199">
            <v>26943</v>
          </cell>
          <cell r="G199">
            <v>29250</v>
          </cell>
          <cell r="H199">
            <v>33.785786041400002</v>
          </cell>
          <cell r="I199">
            <v>34.922490940300001</v>
          </cell>
          <cell r="J199">
            <v>9103</v>
          </cell>
          <cell r="K199">
            <v>10215</v>
          </cell>
          <cell r="L199">
            <v>2.0477810375000001</v>
          </cell>
          <cell r="M199">
            <v>2.013026054</v>
          </cell>
          <cell r="N199">
            <v>4.0003210642000004</v>
          </cell>
          <cell r="O199">
            <v>3.1012881876999998</v>
          </cell>
          <cell r="P199">
            <v>1078</v>
          </cell>
          <cell r="Q199">
            <v>907</v>
          </cell>
          <cell r="R199">
            <v>3.5002172076</v>
          </cell>
          <cell r="S199">
            <v>3.5584360079000001</v>
          </cell>
        </row>
        <row r="200">
          <cell r="E200" t="str">
            <v>Vega de Alatorre</v>
          </cell>
          <cell r="F200">
            <v>22506</v>
          </cell>
          <cell r="G200">
            <v>20674</v>
          </cell>
          <cell r="H200">
            <v>64.428345038399996</v>
          </cell>
          <cell r="I200">
            <v>64.891951352800007</v>
          </cell>
          <cell r="J200">
            <v>14500</v>
          </cell>
          <cell r="K200">
            <v>13416</v>
          </cell>
          <cell r="L200">
            <v>2.3560986973000002</v>
          </cell>
          <cell r="M200">
            <v>2.2697468804000001</v>
          </cell>
          <cell r="N200">
            <v>12.199467977299999</v>
          </cell>
          <cell r="O200">
            <v>10.252100220599999</v>
          </cell>
          <cell r="P200">
            <v>2746</v>
          </cell>
          <cell r="Q200">
            <v>2120</v>
          </cell>
          <cell r="R200">
            <v>3.6411711042000001</v>
          </cell>
          <cell r="S200">
            <v>3.6105970157999998</v>
          </cell>
        </row>
        <row r="201">
          <cell r="E201" t="str">
            <v>Veracruz</v>
          </cell>
          <cell r="F201">
            <v>534341</v>
          </cell>
          <cell r="G201">
            <v>585222</v>
          </cell>
          <cell r="H201">
            <v>31.299327801899999</v>
          </cell>
          <cell r="I201">
            <v>33.249596011000001</v>
          </cell>
          <cell r="J201">
            <v>167245</v>
          </cell>
          <cell r="K201">
            <v>194584</v>
          </cell>
          <cell r="L201">
            <v>2.3083492388</v>
          </cell>
          <cell r="M201">
            <v>2.1406649798999999</v>
          </cell>
          <cell r="N201">
            <v>4.5092048067999997</v>
          </cell>
          <cell r="O201">
            <v>3.5770568827</v>
          </cell>
          <cell r="P201">
            <v>24095</v>
          </cell>
          <cell r="Q201">
            <v>20934</v>
          </cell>
          <cell r="R201">
            <v>3.7065880724000002</v>
          </cell>
          <cell r="S201">
            <v>3.5699521064000002</v>
          </cell>
        </row>
        <row r="202">
          <cell r="E202" t="str">
            <v>Villa Aldama</v>
          </cell>
          <cell r="F202">
            <v>12808</v>
          </cell>
          <cell r="G202">
            <v>10283</v>
          </cell>
          <cell r="H202">
            <v>81.341966007600007</v>
          </cell>
          <cell r="I202">
            <v>77.570153466600004</v>
          </cell>
          <cell r="J202">
            <v>10418</v>
          </cell>
          <cell r="K202">
            <v>7977</v>
          </cell>
          <cell r="L202">
            <v>2.6326637387999998</v>
          </cell>
          <cell r="M202">
            <v>2.1335291317</v>
          </cell>
          <cell r="N202">
            <v>24.168373136300001</v>
          </cell>
          <cell r="O202">
            <v>12.7913362869</v>
          </cell>
          <cell r="P202">
            <v>3095</v>
          </cell>
          <cell r="Q202">
            <v>1315</v>
          </cell>
          <cell r="R202">
            <v>3.6973928837000001</v>
          </cell>
          <cell r="S202">
            <v>3.5074701777000001</v>
          </cell>
        </row>
        <row r="203">
          <cell r="E203" t="str">
            <v>Xoxocotla</v>
          </cell>
          <cell r="F203">
            <v>5154</v>
          </cell>
          <cell r="G203">
            <v>5416</v>
          </cell>
          <cell r="H203">
            <v>92.913227016899995</v>
          </cell>
          <cell r="I203">
            <v>90.654058474699994</v>
          </cell>
          <cell r="J203">
            <v>4789</v>
          </cell>
          <cell r="K203">
            <v>4910</v>
          </cell>
          <cell r="L203">
            <v>3.9836929703999999</v>
          </cell>
          <cell r="M203">
            <v>3.0456561947999998</v>
          </cell>
          <cell r="N203">
            <v>66.576219512199998</v>
          </cell>
          <cell r="O203">
            <v>44.1228787569</v>
          </cell>
          <cell r="P203">
            <v>3431</v>
          </cell>
          <cell r="Q203">
            <v>2390</v>
          </cell>
          <cell r="R203">
            <v>4.0693508744000004</v>
          </cell>
          <cell r="S203">
            <v>3.5367148543</v>
          </cell>
        </row>
        <row r="204">
          <cell r="E204" t="str">
            <v>Yanga</v>
          </cell>
          <cell r="F204">
            <v>17850</v>
          </cell>
          <cell r="G204">
            <v>18542</v>
          </cell>
          <cell r="H204">
            <v>54.676324045100003</v>
          </cell>
          <cell r="I204">
            <v>49.501632881500001</v>
          </cell>
          <cell r="J204">
            <v>9760</v>
          </cell>
          <cell r="K204">
            <v>9179</v>
          </cell>
          <cell r="L204">
            <v>2.3115523111999998</v>
          </cell>
          <cell r="M204">
            <v>2.3004636211</v>
          </cell>
          <cell r="N204">
            <v>9.1638988242000003</v>
          </cell>
          <cell r="O204">
            <v>6.5793761413</v>
          </cell>
          <cell r="P204">
            <v>1636</v>
          </cell>
          <cell r="Q204">
            <v>1220</v>
          </cell>
          <cell r="R204">
            <v>3.5294039497999998</v>
          </cell>
          <cell r="S204">
            <v>3.6183745879</v>
          </cell>
        </row>
        <row r="205">
          <cell r="E205" t="str">
            <v>Yecuatla</v>
          </cell>
          <cell r="F205">
            <v>12429</v>
          </cell>
          <cell r="G205">
            <v>12112</v>
          </cell>
          <cell r="H205">
            <v>81.651373539100007</v>
          </cell>
          <cell r="I205">
            <v>77.022185100599998</v>
          </cell>
          <cell r="J205">
            <v>10148</v>
          </cell>
          <cell r="K205">
            <v>9329</v>
          </cell>
          <cell r="L205">
            <v>2.9072543140999998</v>
          </cell>
          <cell r="M205">
            <v>2.6624565151000001</v>
          </cell>
          <cell r="N205">
            <v>32.5570187752</v>
          </cell>
          <cell r="O205">
            <v>19.582759822700002</v>
          </cell>
          <cell r="P205">
            <v>4047</v>
          </cell>
          <cell r="Q205">
            <v>2372</v>
          </cell>
          <cell r="R205">
            <v>3.7363777492999999</v>
          </cell>
          <cell r="S205">
            <v>3.6389949206000001</v>
          </cell>
        </row>
        <row r="206">
          <cell r="E206" t="str">
            <v>Zacualpan</v>
          </cell>
          <cell r="F206">
            <v>8133</v>
          </cell>
          <cell r="G206">
            <v>7154</v>
          </cell>
          <cell r="H206">
            <v>86.8459724951</v>
          </cell>
          <cell r="I206">
            <v>84.537955310699999</v>
          </cell>
          <cell r="J206">
            <v>7063</v>
          </cell>
          <cell r="K206">
            <v>6048</v>
          </cell>
          <cell r="L206">
            <v>3.3097230387000001</v>
          </cell>
          <cell r="M206">
            <v>2.7804781360000002</v>
          </cell>
          <cell r="N206">
            <v>44.385068762300001</v>
          </cell>
          <cell r="O206">
            <v>32.779920416300001</v>
          </cell>
          <cell r="P206">
            <v>3610</v>
          </cell>
          <cell r="Q206">
            <v>2345</v>
          </cell>
          <cell r="R206">
            <v>3.7913033386000001</v>
          </cell>
          <cell r="S206">
            <v>3.6704161403</v>
          </cell>
        </row>
        <row r="207">
          <cell r="E207" t="str">
            <v>Zaragoza</v>
          </cell>
          <cell r="F207">
            <v>12304</v>
          </cell>
          <cell r="G207">
            <v>13199</v>
          </cell>
          <cell r="H207">
            <v>80.747782072600003</v>
          </cell>
          <cell r="I207">
            <v>76.097946641700005</v>
          </cell>
          <cell r="J207">
            <v>9935</v>
          </cell>
          <cell r="K207">
            <v>10044</v>
          </cell>
          <cell r="L207">
            <v>3.2643284804000001</v>
          </cell>
          <cell r="M207">
            <v>3.0669296628999998</v>
          </cell>
          <cell r="N207">
            <v>31.6786183014</v>
          </cell>
          <cell r="O207">
            <v>22.816184227899999</v>
          </cell>
          <cell r="P207">
            <v>3898</v>
          </cell>
          <cell r="Q207">
            <v>3012</v>
          </cell>
          <cell r="R207">
            <v>3.9000966941000001</v>
          </cell>
          <cell r="S207">
            <v>3.7713510720999999</v>
          </cell>
        </row>
        <row r="208">
          <cell r="E208" t="str">
            <v>Zentla</v>
          </cell>
          <cell r="F208">
            <v>14473</v>
          </cell>
          <cell r="G208">
            <v>15442</v>
          </cell>
          <cell r="H208">
            <v>78.442033368200001</v>
          </cell>
          <cell r="I208">
            <v>62.275970801200003</v>
          </cell>
          <cell r="J208">
            <v>11353</v>
          </cell>
          <cell r="K208">
            <v>9617</v>
          </cell>
          <cell r="L208">
            <v>2.6361008593999999</v>
          </cell>
          <cell r="M208">
            <v>2.3311466754999999</v>
          </cell>
          <cell r="N208">
            <v>20.717998945600002</v>
          </cell>
          <cell r="O208">
            <v>8.2295736412</v>
          </cell>
          <cell r="P208">
            <v>2999</v>
          </cell>
          <cell r="Q208">
            <v>1271</v>
          </cell>
          <cell r="R208">
            <v>3.5594610177999999</v>
          </cell>
          <cell r="S208">
            <v>3.4665335266000001</v>
          </cell>
        </row>
        <row r="209">
          <cell r="E209" t="str">
            <v>Zongolica</v>
          </cell>
          <cell r="F209">
            <v>36609</v>
          </cell>
          <cell r="G209">
            <v>32613</v>
          </cell>
          <cell r="H209">
            <v>86.181469412200002</v>
          </cell>
          <cell r="I209">
            <v>82.018500110999994</v>
          </cell>
          <cell r="J209">
            <v>31550</v>
          </cell>
          <cell r="K209">
            <v>26749</v>
          </cell>
          <cell r="L209">
            <v>4.0410721531</v>
          </cell>
          <cell r="M209">
            <v>3.1207337701000002</v>
          </cell>
          <cell r="N209">
            <v>55.012348746800001</v>
          </cell>
          <cell r="O209">
            <v>37.833755766800003</v>
          </cell>
          <cell r="P209">
            <v>20139</v>
          </cell>
          <cell r="Q209">
            <v>12339</v>
          </cell>
          <cell r="R209">
            <v>4.4565946348000001</v>
          </cell>
          <cell r="S209">
            <v>3.8830450832999999</v>
          </cell>
        </row>
        <row r="210">
          <cell r="E210" t="str">
            <v>Zontecomatlán de López y Fuentes</v>
          </cell>
          <cell r="F210">
            <v>13856</v>
          </cell>
          <cell r="G210">
            <v>12806</v>
          </cell>
          <cell r="H210">
            <v>91.221623860799994</v>
          </cell>
          <cell r="I210">
            <v>86.276677915899995</v>
          </cell>
          <cell r="J210">
            <v>12640</v>
          </cell>
          <cell r="K210">
            <v>11049</v>
          </cell>
          <cell r="L210">
            <v>3.0430244649999998</v>
          </cell>
          <cell r="M210">
            <v>3.1442095283999998</v>
          </cell>
          <cell r="N210">
            <v>41.5626346313</v>
          </cell>
          <cell r="O210">
            <v>39.692450218499999</v>
          </cell>
          <cell r="P210">
            <v>5759</v>
          </cell>
          <cell r="Q210">
            <v>5083</v>
          </cell>
          <cell r="R210">
            <v>3.8316058444999999</v>
          </cell>
          <cell r="S210">
            <v>3.7269883112</v>
          </cell>
        </row>
        <row r="211">
          <cell r="E211" t="str">
            <v>Zozocolco de Hidalgo</v>
          </cell>
          <cell r="F211">
            <v>14691</v>
          </cell>
          <cell r="G211">
            <v>12256</v>
          </cell>
          <cell r="H211">
            <v>89.143763228699996</v>
          </cell>
          <cell r="I211">
            <v>86.669513780100004</v>
          </cell>
          <cell r="J211">
            <v>13096</v>
          </cell>
          <cell r="K211">
            <v>10622</v>
          </cell>
          <cell r="L211">
            <v>3.6258268069000001</v>
          </cell>
          <cell r="M211">
            <v>3.4087035447999998</v>
          </cell>
          <cell r="N211">
            <v>52.999665523799997</v>
          </cell>
          <cell r="O211">
            <v>45.759342205999999</v>
          </cell>
          <cell r="P211">
            <v>7786</v>
          </cell>
          <cell r="Q211">
            <v>5608</v>
          </cell>
          <cell r="R211">
            <v>3.9691736959999999</v>
          </cell>
          <cell r="S211">
            <v>3.9492712702000001</v>
          </cell>
        </row>
        <row r="212">
          <cell r="E212" t="str">
            <v>Agua Dulce</v>
          </cell>
          <cell r="F212">
            <v>46457</v>
          </cell>
          <cell r="G212">
            <v>48958</v>
          </cell>
          <cell r="H212">
            <v>47.362829870100001</v>
          </cell>
          <cell r="I212">
            <v>51.194310854900003</v>
          </cell>
          <cell r="J212">
            <v>22003</v>
          </cell>
          <cell r="K212">
            <v>25064</v>
          </cell>
          <cell r="L212">
            <v>2.9470357738000001</v>
          </cell>
          <cell r="M212">
            <v>2.2767802482000001</v>
          </cell>
          <cell r="N212">
            <v>13.422205634000001</v>
          </cell>
          <cell r="O212">
            <v>7.5987977469999999</v>
          </cell>
          <cell r="P212">
            <v>6236</v>
          </cell>
          <cell r="Q212">
            <v>3720</v>
          </cell>
          <cell r="R212">
            <v>3.8539642445000002</v>
          </cell>
          <cell r="S212">
            <v>3.6048872435999999</v>
          </cell>
        </row>
        <row r="213">
          <cell r="E213" t="str">
            <v>El Higo</v>
          </cell>
          <cell r="F213">
            <v>21043</v>
          </cell>
          <cell r="G213">
            <v>21988</v>
          </cell>
          <cell r="H213">
            <v>53.984719939800001</v>
          </cell>
          <cell r="I213">
            <v>49.2248823368</v>
          </cell>
          <cell r="J213">
            <v>11360</v>
          </cell>
          <cell r="K213">
            <v>10824</v>
          </cell>
          <cell r="L213">
            <v>2.5586283345999998</v>
          </cell>
          <cell r="M213">
            <v>2.4571379359000001</v>
          </cell>
          <cell r="N213">
            <v>11.788281384399999</v>
          </cell>
          <cell r="O213">
            <v>7.1320581358000004</v>
          </cell>
          <cell r="P213">
            <v>2481</v>
          </cell>
          <cell r="Q213">
            <v>1568</v>
          </cell>
          <cell r="R213">
            <v>3.5230858548000001</v>
          </cell>
          <cell r="S213">
            <v>3.5985099246000001</v>
          </cell>
        </row>
        <row r="214">
          <cell r="E214" t="str">
            <v>Nanchital de Lázaro Cárdenas del Río</v>
          </cell>
          <cell r="F214">
            <v>28168</v>
          </cell>
          <cell r="G214">
            <v>31680</v>
          </cell>
          <cell r="H214">
            <v>26.218791565899998</v>
          </cell>
          <cell r="I214">
            <v>33.334635443499998</v>
          </cell>
          <cell r="J214">
            <v>7385</v>
          </cell>
          <cell r="K214">
            <v>10560</v>
          </cell>
          <cell r="L214">
            <v>2.0865898832999998</v>
          </cell>
          <cell r="M214">
            <v>2.3602207683</v>
          </cell>
          <cell r="N214">
            <v>2.8661466143999998</v>
          </cell>
          <cell r="O214">
            <v>4.3252210097999999</v>
          </cell>
          <cell r="P214">
            <v>807</v>
          </cell>
          <cell r="Q214">
            <v>1370</v>
          </cell>
          <cell r="R214">
            <v>3.4659872588999998</v>
          </cell>
          <cell r="S214">
            <v>3.6521094992999998</v>
          </cell>
        </row>
        <row r="215">
          <cell r="E215" t="str">
            <v>Tres Valles</v>
          </cell>
          <cell r="F215">
            <v>45119</v>
          </cell>
          <cell r="G215">
            <v>54154</v>
          </cell>
          <cell r="H215">
            <v>58.3440721897</v>
          </cell>
          <cell r="I215">
            <v>57.6116618605</v>
          </cell>
          <cell r="J215">
            <v>26324</v>
          </cell>
          <cell r="K215">
            <v>31199</v>
          </cell>
          <cell r="L215">
            <v>2.8703590508999999</v>
          </cell>
          <cell r="M215">
            <v>2.7303398457000001</v>
          </cell>
          <cell r="N215">
            <v>15.0903489564</v>
          </cell>
          <cell r="O215">
            <v>11.532785714899999</v>
          </cell>
          <cell r="P215">
            <v>6809</v>
          </cell>
          <cell r="Q215">
            <v>6245</v>
          </cell>
          <cell r="R215">
            <v>3.8865519522</v>
          </cell>
          <cell r="S215">
            <v>3.7302504703000001</v>
          </cell>
        </row>
        <row r="216">
          <cell r="E216" t="str">
            <v>Carlos A. Carrillo</v>
          </cell>
          <cell r="F216">
            <v>22886</v>
          </cell>
          <cell r="G216">
            <v>27172</v>
          </cell>
          <cell r="H216">
            <v>47.244111814900002</v>
          </cell>
          <cell r="I216">
            <v>38.711785421800002</v>
          </cell>
          <cell r="J216">
            <v>10812</v>
          </cell>
          <cell r="K216">
            <v>10519</v>
          </cell>
          <cell r="L216">
            <v>2.2751555495</v>
          </cell>
          <cell r="M216">
            <v>2.2482410037</v>
          </cell>
          <cell r="N216">
            <v>8.3167353161000008</v>
          </cell>
          <cell r="O216">
            <v>3.7136730269</v>
          </cell>
          <cell r="P216">
            <v>1903</v>
          </cell>
          <cell r="Q216">
            <v>1009</v>
          </cell>
          <cell r="R216">
            <v>3.5403178686999999</v>
          </cell>
          <cell r="S216">
            <v>3.5791126954000001</v>
          </cell>
        </row>
        <row r="217">
          <cell r="E217" t="str">
            <v>Tatahuicapan de Juárez</v>
          </cell>
          <cell r="F217">
            <v>13247</v>
          </cell>
          <cell r="G217">
            <v>14901</v>
          </cell>
          <cell r="H217">
            <v>88.805037538400001</v>
          </cell>
          <cell r="I217">
            <v>83.765249609600005</v>
          </cell>
          <cell r="J217">
            <v>11764</v>
          </cell>
          <cell r="K217">
            <v>12482</v>
          </cell>
          <cell r="L217">
            <v>3.6755492143000001</v>
          </cell>
          <cell r="M217">
            <v>3.1652839346000001</v>
          </cell>
          <cell r="N217">
            <v>52.944856743999999</v>
          </cell>
          <cell r="O217">
            <v>35.076015721099999</v>
          </cell>
          <cell r="P217">
            <v>7014</v>
          </cell>
          <cell r="Q217">
            <v>5227</v>
          </cell>
          <cell r="R217">
            <v>4.0643442812000004</v>
          </cell>
          <cell r="S217">
            <v>3.8368124462000002</v>
          </cell>
        </row>
        <row r="218">
          <cell r="E218" t="str">
            <v>Uxpanapa</v>
          </cell>
          <cell r="F218">
            <v>28146</v>
          </cell>
          <cell r="G218">
            <v>27381</v>
          </cell>
          <cell r="H218">
            <v>88.645155395299994</v>
          </cell>
          <cell r="I218">
            <v>84.003668836599999</v>
          </cell>
          <cell r="J218">
            <v>24950</v>
          </cell>
          <cell r="K218">
            <v>23001</v>
          </cell>
          <cell r="L218">
            <v>3.5746456109999998</v>
          </cell>
          <cell r="M218">
            <v>2.9787700122</v>
          </cell>
          <cell r="N218">
            <v>49.9395841738</v>
          </cell>
          <cell r="O218">
            <v>32.120214081599997</v>
          </cell>
          <cell r="P218">
            <v>14056</v>
          </cell>
          <cell r="Q218">
            <v>8795</v>
          </cell>
          <cell r="R218">
            <v>4.0911446314999997</v>
          </cell>
          <cell r="S218">
            <v>3.7496106588</v>
          </cell>
        </row>
        <row r="219">
          <cell r="E219" t="str">
            <v>San Rafael</v>
          </cell>
          <cell r="F219">
            <v>32426</v>
          </cell>
          <cell r="G219">
            <v>33819</v>
          </cell>
          <cell r="H219">
            <v>57.237225194799997</v>
          </cell>
          <cell r="I219">
            <v>54.721552792700002</v>
          </cell>
          <cell r="J219">
            <v>18560</v>
          </cell>
          <cell r="K219">
            <v>18506</v>
          </cell>
          <cell r="L219">
            <v>2.6446597244999999</v>
          </cell>
          <cell r="M219">
            <v>2.4128249231000001</v>
          </cell>
          <cell r="N219">
            <v>12.0208210866</v>
          </cell>
          <cell r="O219">
            <v>7.7389998707999998</v>
          </cell>
          <cell r="P219">
            <v>3898</v>
          </cell>
          <cell r="Q219">
            <v>2617</v>
          </cell>
          <cell r="R219">
            <v>3.5837942676000001</v>
          </cell>
          <cell r="S219">
            <v>3.6036823374</v>
          </cell>
        </row>
        <row r="220">
          <cell r="E220" t="str">
            <v>Santiago Sochiapan</v>
          </cell>
          <cell r="F220">
            <v>14410</v>
          </cell>
          <cell r="G220">
            <v>11554</v>
          </cell>
          <cell r="H220">
            <v>89.114232618599999</v>
          </cell>
          <cell r="I220">
            <v>85.372333820799994</v>
          </cell>
          <cell r="J220">
            <v>12841</v>
          </cell>
          <cell r="K220">
            <v>9864</v>
          </cell>
          <cell r="L220">
            <v>3.2076374688999998</v>
          </cell>
          <cell r="M220">
            <v>3.2356360984000001</v>
          </cell>
          <cell r="N220">
            <v>46.504841084799999</v>
          </cell>
          <cell r="O220">
            <v>38.618149965800001</v>
          </cell>
          <cell r="P220">
            <v>6701</v>
          </cell>
          <cell r="Q220">
            <v>4462</v>
          </cell>
          <cell r="R220">
            <v>3.6427007708999999</v>
          </cell>
          <cell r="S220">
            <v>3.757129956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9"/>
  <sheetViews>
    <sheetView workbookViewId="0">
      <selection activeCell="F15" sqref="F15"/>
    </sheetView>
  </sheetViews>
  <sheetFormatPr baseColWidth="10" defaultRowHeight="13.2" x14ac:dyDescent="0.25"/>
  <cols>
    <col min="1" max="1" width="7" customWidth="1"/>
    <col min="3" max="3" width="41.5546875" bestFit="1" customWidth="1"/>
    <col min="4" max="4" width="16.109375" customWidth="1"/>
    <col min="5" max="5" width="15.88671875" bestFit="1" customWidth="1"/>
    <col min="6" max="6" width="17.44140625" bestFit="1" customWidth="1"/>
    <col min="7" max="7" width="16.109375" customWidth="1"/>
    <col min="8" max="8" width="17.5546875" bestFit="1" customWidth="1"/>
    <col min="249" max="249" width="41.5546875" bestFit="1" customWidth="1"/>
    <col min="250" max="250" width="18.44140625" customWidth="1"/>
    <col min="251" max="251" width="3" customWidth="1"/>
    <col min="252" max="252" width="12.6640625" bestFit="1" customWidth="1"/>
    <col min="254" max="254" width="12.6640625" bestFit="1" customWidth="1"/>
    <col min="505" max="505" width="41.5546875" bestFit="1" customWidth="1"/>
    <col min="506" max="506" width="18.44140625" customWidth="1"/>
    <col min="507" max="507" width="3" customWidth="1"/>
    <col min="508" max="508" width="12.6640625" bestFit="1" customWidth="1"/>
    <col min="510" max="510" width="12.6640625" bestFit="1" customWidth="1"/>
    <col min="761" max="761" width="41.5546875" bestFit="1" customWidth="1"/>
    <col min="762" max="762" width="18.44140625" customWidth="1"/>
    <col min="763" max="763" width="3" customWidth="1"/>
    <col min="764" max="764" width="12.6640625" bestFit="1" customWidth="1"/>
    <col min="766" max="766" width="12.6640625" bestFit="1" customWidth="1"/>
    <col min="1017" max="1017" width="41.5546875" bestFit="1" customWidth="1"/>
    <col min="1018" max="1018" width="18.44140625" customWidth="1"/>
    <col min="1019" max="1019" width="3" customWidth="1"/>
    <col min="1020" max="1020" width="12.6640625" bestFit="1" customWidth="1"/>
    <col min="1022" max="1022" width="12.6640625" bestFit="1" customWidth="1"/>
    <col min="1273" max="1273" width="41.5546875" bestFit="1" customWidth="1"/>
    <col min="1274" max="1274" width="18.44140625" customWidth="1"/>
    <col min="1275" max="1275" width="3" customWidth="1"/>
    <col min="1276" max="1276" width="12.6640625" bestFit="1" customWidth="1"/>
    <col min="1278" max="1278" width="12.6640625" bestFit="1" customWidth="1"/>
    <col min="1529" max="1529" width="41.5546875" bestFit="1" customWidth="1"/>
    <col min="1530" max="1530" width="18.44140625" customWidth="1"/>
    <col min="1531" max="1531" width="3" customWidth="1"/>
    <col min="1532" max="1532" width="12.6640625" bestFit="1" customWidth="1"/>
    <col min="1534" max="1534" width="12.6640625" bestFit="1" customWidth="1"/>
    <col min="1785" max="1785" width="41.5546875" bestFit="1" customWidth="1"/>
    <col min="1786" max="1786" width="18.44140625" customWidth="1"/>
    <col min="1787" max="1787" width="3" customWidth="1"/>
    <col min="1788" max="1788" width="12.6640625" bestFit="1" customWidth="1"/>
    <col min="1790" max="1790" width="12.6640625" bestFit="1" customWidth="1"/>
    <col min="2041" max="2041" width="41.5546875" bestFit="1" customWidth="1"/>
    <col min="2042" max="2042" width="18.44140625" customWidth="1"/>
    <col min="2043" max="2043" width="3" customWidth="1"/>
    <col min="2044" max="2044" width="12.6640625" bestFit="1" customWidth="1"/>
    <col min="2046" max="2046" width="12.6640625" bestFit="1" customWidth="1"/>
    <col min="2297" max="2297" width="41.5546875" bestFit="1" customWidth="1"/>
    <col min="2298" max="2298" width="18.44140625" customWidth="1"/>
    <col min="2299" max="2299" width="3" customWidth="1"/>
    <col min="2300" max="2300" width="12.6640625" bestFit="1" customWidth="1"/>
    <col min="2302" max="2302" width="12.6640625" bestFit="1" customWidth="1"/>
    <col min="2553" max="2553" width="41.5546875" bestFit="1" customWidth="1"/>
    <col min="2554" max="2554" width="18.44140625" customWidth="1"/>
    <col min="2555" max="2555" width="3" customWidth="1"/>
    <col min="2556" max="2556" width="12.6640625" bestFit="1" customWidth="1"/>
    <col min="2558" max="2558" width="12.6640625" bestFit="1" customWidth="1"/>
    <col min="2809" max="2809" width="41.5546875" bestFit="1" customWidth="1"/>
    <col min="2810" max="2810" width="18.44140625" customWidth="1"/>
    <col min="2811" max="2811" width="3" customWidth="1"/>
    <col min="2812" max="2812" width="12.6640625" bestFit="1" customWidth="1"/>
    <col min="2814" max="2814" width="12.6640625" bestFit="1" customWidth="1"/>
    <col min="3065" max="3065" width="41.5546875" bestFit="1" customWidth="1"/>
    <col min="3066" max="3066" width="18.44140625" customWidth="1"/>
    <col min="3067" max="3067" width="3" customWidth="1"/>
    <col min="3068" max="3068" width="12.6640625" bestFit="1" customWidth="1"/>
    <col min="3070" max="3070" width="12.6640625" bestFit="1" customWidth="1"/>
    <col min="3321" max="3321" width="41.5546875" bestFit="1" customWidth="1"/>
    <col min="3322" max="3322" width="18.44140625" customWidth="1"/>
    <col min="3323" max="3323" width="3" customWidth="1"/>
    <col min="3324" max="3324" width="12.6640625" bestFit="1" customWidth="1"/>
    <col min="3326" max="3326" width="12.6640625" bestFit="1" customWidth="1"/>
    <col min="3577" max="3577" width="41.5546875" bestFit="1" customWidth="1"/>
    <col min="3578" max="3578" width="18.44140625" customWidth="1"/>
    <col min="3579" max="3579" width="3" customWidth="1"/>
    <col min="3580" max="3580" width="12.6640625" bestFit="1" customWidth="1"/>
    <col min="3582" max="3582" width="12.6640625" bestFit="1" customWidth="1"/>
    <col min="3833" max="3833" width="41.5546875" bestFit="1" customWidth="1"/>
    <col min="3834" max="3834" width="18.44140625" customWidth="1"/>
    <col min="3835" max="3835" width="3" customWidth="1"/>
    <col min="3836" max="3836" width="12.6640625" bestFit="1" customWidth="1"/>
    <col min="3838" max="3838" width="12.6640625" bestFit="1" customWidth="1"/>
    <col min="4089" max="4089" width="41.5546875" bestFit="1" customWidth="1"/>
    <col min="4090" max="4090" width="18.44140625" customWidth="1"/>
    <col min="4091" max="4091" width="3" customWidth="1"/>
    <col min="4092" max="4092" width="12.6640625" bestFit="1" customWidth="1"/>
    <col min="4094" max="4094" width="12.6640625" bestFit="1" customWidth="1"/>
    <col min="4345" max="4345" width="41.5546875" bestFit="1" customWidth="1"/>
    <col min="4346" max="4346" width="18.44140625" customWidth="1"/>
    <col min="4347" max="4347" width="3" customWidth="1"/>
    <col min="4348" max="4348" width="12.6640625" bestFit="1" customWidth="1"/>
    <col min="4350" max="4350" width="12.6640625" bestFit="1" customWidth="1"/>
    <col min="4601" max="4601" width="41.5546875" bestFit="1" customWidth="1"/>
    <col min="4602" max="4602" width="18.44140625" customWidth="1"/>
    <col min="4603" max="4603" width="3" customWidth="1"/>
    <col min="4604" max="4604" width="12.6640625" bestFit="1" customWidth="1"/>
    <col min="4606" max="4606" width="12.6640625" bestFit="1" customWidth="1"/>
    <col min="4857" max="4857" width="41.5546875" bestFit="1" customWidth="1"/>
    <col min="4858" max="4858" width="18.44140625" customWidth="1"/>
    <col min="4859" max="4859" width="3" customWidth="1"/>
    <col min="4860" max="4860" width="12.6640625" bestFit="1" customWidth="1"/>
    <col min="4862" max="4862" width="12.6640625" bestFit="1" customWidth="1"/>
    <col min="5113" max="5113" width="41.5546875" bestFit="1" customWidth="1"/>
    <col min="5114" max="5114" width="18.44140625" customWidth="1"/>
    <col min="5115" max="5115" width="3" customWidth="1"/>
    <col min="5116" max="5116" width="12.6640625" bestFit="1" customWidth="1"/>
    <col min="5118" max="5118" width="12.6640625" bestFit="1" customWidth="1"/>
    <col min="5369" max="5369" width="41.5546875" bestFit="1" customWidth="1"/>
    <col min="5370" max="5370" width="18.44140625" customWidth="1"/>
    <col min="5371" max="5371" width="3" customWidth="1"/>
    <col min="5372" max="5372" width="12.6640625" bestFit="1" customWidth="1"/>
    <col min="5374" max="5374" width="12.6640625" bestFit="1" customWidth="1"/>
    <col min="5625" max="5625" width="41.5546875" bestFit="1" customWidth="1"/>
    <col min="5626" max="5626" width="18.44140625" customWidth="1"/>
    <col min="5627" max="5627" width="3" customWidth="1"/>
    <col min="5628" max="5628" width="12.6640625" bestFit="1" customWidth="1"/>
    <col min="5630" max="5630" width="12.6640625" bestFit="1" customWidth="1"/>
    <col min="5881" max="5881" width="41.5546875" bestFit="1" customWidth="1"/>
    <col min="5882" max="5882" width="18.44140625" customWidth="1"/>
    <col min="5883" max="5883" width="3" customWidth="1"/>
    <col min="5884" max="5884" width="12.6640625" bestFit="1" customWidth="1"/>
    <col min="5886" max="5886" width="12.6640625" bestFit="1" customWidth="1"/>
    <col min="6137" max="6137" width="41.5546875" bestFit="1" customWidth="1"/>
    <col min="6138" max="6138" width="18.44140625" customWidth="1"/>
    <col min="6139" max="6139" width="3" customWidth="1"/>
    <col min="6140" max="6140" width="12.6640625" bestFit="1" customWidth="1"/>
    <col min="6142" max="6142" width="12.6640625" bestFit="1" customWidth="1"/>
    <col min="6393" max="6393" width="41.5546875" bestFit="1" customWidth="1"/>
    <col min="6394" max="6394" width="18.44140625" customWidth="1"/>
    <col min="6395" max="6395" width="3" customWidth="1"/>
    <col min="6396" max="6396" width="12.6640625" bestFit="1" customWidth="1"/>
    <col min="6398" max="6398" width="12.6640625" bestFit="1" customWidth="1"/>
    <col min="6649" max="6649" width="41.5546875" bestFit="1" customWidth="1"/>
    <col min="6650" max="6650" width="18.44140625" customWidth="1"/>
    <col min="6651" max="6651" width="3" customWidth="1"/>
    <col min="6652" max="6652" width="12.6640625" bestFit="1" customWidth="1"/>
    <col min="6654" max="6654" width="12.6640625" bestFit="1" customWidth="1"/>
    <col min="6905" max="6905" width="41.5546875" bestFit="1" customWidth="1"/>
    <col min="6906" max="6906" width="18.44140625" customWidth="1"/>
    <col min="6907" max="6907" width="3" customWidth="1"/>
    <col min="6908" max="6908" width="12.6640625" bestFit="1" customWidth="1"/>
    <col min="6910" max="6910" width="12.6640625" bestFit="1" customWidth="1"/>
    <col min="7161" max="7161" width="41.5546875" bestFit="1" customWidth="1"/>
    <col min="7162" max="7162" width="18.44140625" customWidth="1"/>
    <col min="7163" max="7163" width="3" customWidth="1"/>
    <col min="7164" max="7164" width="12.6640625" bestFit="1" customWidth="1"/>
    <col min="7166" max="7166" width="12.6640625" bestFit="1" customWidth="1"/>
    <col min="7417" max="7417" width="41.5546875" bestFit="1" customWidth="1"/>
    <col min="7418" max="7418" width="18.44140625" customWidth="1"/>
    <col min="7419" max="7419" width="3" customWidth="1"/>
    <col min="7420" max="7420" width="12.6640625" bestFit="1" customWidth="1"/>
    <col min="7422" max="7422" width="12.6640625" bestFit="1" customWidth="1"/>
    <col min="7673" max="7673" width="41.5546875" bestFit="1" customWidth="1"/>
    <col min="7674" max="7674" width="18.44140625" customWidth="1"/>
    <col min="7675" max="7675" width="3" customWidth="1"/>
    <col min="7676" max="7676" width="12.6640625" bestFit="1" customWidth="1"/>
    <col min="7678" max="7678" width="12.6640625" bestFit="1" customWidth="1"/>
    <col min="7929" max="7929" width="41.5546875" bestFit="1" customWidth="1"/>
    <col min="7930" max="7930" width="18.44140625" customWidth="1"/>
    <col min="7931" max="7931" width="3" customWidth="1"/>
    <col min="7932" max="7932" width="12.6640625" bestFit="1" customWidth="1"/>
    <col min="7934" max="7934" width="12.6640625" bestFit="1" customWidth="1"/>
    <col min="8185" max="8185" width="41.5546875" bestFit="1" customWidth="1"/>
    <col min="8186" max="8186" width="18.44140625" customWidth="1"/>
    <col min="8187" max="8187" width="3" customWidth="1"/>
    <col min="8188" max="8188" width="12.6640625" bestFit="1" customWidth="1"/>
    <col min="8190" max="8190" width="12.6640625" bestFit="1" customWidth="1"/>
    <col min="8441" max="8441" width="41.5546875" bestFit="1" customWidth="1"/>
    <col min="8442" max="8442" width="18.44140625" customWidth="1"/>
    <col min="8443" max="8443" width="3" customWidth="1"/>
    <col min="8444" max="8444" width="12.6640625" bestFit="1" customWidth="1"/>
    <col min="8446" max="8446" width="12.6640625" bestFit="1" customWidth="1"/>
    <col min="8697" max="8697" width="41.5546875" bestFit="1" customWidth="1"/>
    <col min="8698" max="8698" width="18.44140625" customWidth="1"/>
    <col min="8699" max="8699" width="3" customWidth="1"/>
    <col min="8700" max="8700" width="12.6640625" bestFit="1" customWidth="1"/>
    <col min="8702" max="8702" width="12.6640625" bestFit="1" customWidth="1"/>
    <col min="8953" max="8953" width="41.5546875" bestFit="1" customWidth="1"/>
    <col min="8954" max="8954" width="18.44140625" customWidth="1"/>
    <col min="8955" max="8955" width="3" customWidth="1"/>
    <col min="8956" max="8956" width="12.6640625" bestFit="1" customWidth="1"/>
    <col min="8958" max="8958" width="12.6640625" bestFit="1" customWidth="1"/>
    <col min="9209" max="9209" width="41.5546875" bestFit="1" customWidth="1"/>
    <col min="9210" max="9210" width="18.44140625" customWidth="1"/>
    <col min="9211" max="9211" width="3" customWidth="1"/>
    <col min="9212" max="9212" width="12.6640625" bestFit="1" customWidth="1"/>
    <col min="9214" max="9214" width="12.6640625" bestFit="1" customWidth="1"/>
    <col min="9465" max="9465" width="41.5546875" bestFit="1" customWidth="1"/>
    <col min="9466" max="9466" width="18.44140625" customWidth="1"/>
    <col min="9467" max="9467" width="3" customWidth="1"/>
    <col min="9468" max="9468" width="12.6640625" bestFit="1" customWidth="1"/>
    <col min="9470" max="9470" width="12.6640625" bestFit="1" customWidth="1"/>
    <col min="9721" max="9721" width="41.5546875" bestFit="1" customWidth="1"/>
    <col min="9722" max="9722" width="18.44140625" customWidth="1"/>
    <col min="9723" max="9723" width="3" customWidth="1"/>
    <col min="9724" max="9724" width="12.6640625" bestFit="1" customWidth="1"/>
    <col min="9726" max="9726" width="12.6640625" bestFit="1" customWidth="1"/>
    <col min="9977" max="9977" width="41.5546875" bestFit="1" customWidth="1"/>
    <col min="9978" max="9978" width="18.44140625" customWidth="1"/>
    <col min="9979" max="9979" width="3" customWidth="1"/>
    <col min="9980" max="9980" width="12.6640625" bestFit="1" customWidth="1"/>
    <col min="9982" max="9982" width="12.6640625" bestFit="1" customWidth="1"/>
    <col min="10233" max="10233" width="41.5546875" bestFit="1" customWidth="1"/>
    <col min="10234" max="10234" width="18.44140625" customWidth="1"/>
    <col min="10235" max="10235" width="3" customWidth="1"/>
    <col min="10236" max="10236" width="12.6640625" bestFit="1" customWidth="1"/>
    <col min="10238" max="10238" width="12.6640625" bestFit="1" customWidth="1"/>
    <col min="10489" max="10489" width="41.5546875" bestFit="1" customWidth="1"/>
    <col min="10490" max="10490" width="18.44140625" customWidth="1"/>
    <col min="10491" max="10491" width="3" customWidth="1"/>
    <col min="10492" max="10492" width="12.6640625" bestFit="1" customWidth="1"/>
    <col min="10494" max="10494" width="12.6640625" bestFit="1" customWidth="1"/>
    <col min="10745" max="10745" width="41.5546875" bestFit="1" customWidth="1"/>
    <col min="10746" max="10746" width="18.44140625" customWidth="1"/>
    <col min="10747" max="10747" width="3" customWidth="1"/>
    <col min="10748" max="10748" width="12.6640625" bestFit="1" customWidth="1"/>
    <col min="10750" max="10750" width="12.6640625" bestFit="1" customWidth="1"/>
    <col min="11001" max="11001" width="41.5546875" bestFit="1" customWidth="1"/>
    <col min="11002" max="11002" width="18.44140625" customWidth="1"/>
    <col min="11003" max="11003" width="3" customWidth="1"/>
    <col min="11004" max="11004" width="12.6640625" bestFit="1" customWidth="1"/>
    <col min="11006" max="11006" width="12.6640625" bestFit="1" customWidth="1"/>
    <col min="11257" max="11257" width="41.5546875" bestFit="1" customWidth="1"/>
    <col min="11258" max="11258" width="18.44140625" customWidth="1"/>
    <col min="11259" max="11259" width="3" customWidth="1"/>
    <col min="11260" max="11260" width="12.6640625" bestFit="1" customWidth="1"/>
    <col min="11262" max="11262" width="12.6640625" bestFit="1" customWidth="1"/>
    <col min="11513" max="11513" width="41.5546875" bestFit="1" customWidth="1"/>
    <col min="11514" max="11514" width="18.44140625" customWidth="1"/>
    <col min="11515" max="11515" width="3" customWidth="1"/>
    <col min="11516" max="11516" width="12.6640625" bestFit="1" customWidth="1"/>
    <col min="11518" max="11518" width="12.6640625" bestFit="1" customWidth="1"/>
    <col min="11769" max="11769" width="41.5546875" bestFit="1" customWidth="1"/>
    <col min="11770" max="11770" width="18.44140625" customWidth="1"/>
    <col min="11771" max="11771" width="3" customWidth="1"/>
    <col min="11772" max="11772" width="12.6640625" bestFit="1" customWidth="1"/>
    <col min="11774" max="11774" width="12.6640625" bestFit="1" customWidth="1"/>
    <col min="12025" max="12025" width="41.5546875" bestFit="1" customWidth="1"/>
    <col min="12026" max="12026" width="18.44140625" customWidth="1"/>
    <col min="12027" max="12027" width="3" customWidth="1"/>
    <col min="12028" max="12028" width="12.6640625" bestFit="1" customWidth="1"/>
    <col min="12030" max="12030" width="12.6640625" bestFit="1" customWidth="1"/>
    <col min="12281" max="12281" width="41.5546875" bestFit="1" customWidth="1"/>
    <col min="12282" max="12282" width="18.44140625" customWidth="1"/>
    <col min="12283" max="12283" width="3" customWidth="1"/>
    <col min="12284" max="12284" width="12.6640625" bestFit="1" customWidth="1"/>
    <col min="12286" max="12286" width="12.6640625" bestFit="1" customWidth="1"/>
    <col min="12537" max="12537" width="41.5546875" bestFit="1" customWidth="1"/>
    <col min="12538" max="12538" width="18.44140625" customWidth="1"/>
    <col min="12539" max="12539" width="3" customWidth="1"/>
    <col min="12540" max="12540" width="12.6640625" bestFit="1" customWidth="1"/>
    <col min="12542" max="12542" width="12.6640625" bestFit="1" customWidth="1"/>
    <col min="12793" max="12793" width="41.5546875" bestFit="1" customWidth="1"/>
    <col min="12794" max="12794" width="18.44140625" customWidth="1"/>
    <col min="12795" max="12795" width="3" customWidth="1"/>
    <col min="12796" max="12796" width="12.6640625" bestFit="1" customWidth="1"/>
    <col min="12798" max="12798" width="12.6640625" bestFit="1" customWidth="1"/>
    <col min="13049" max="13049" width="41.5546875" bestFit="1" customWidth="1"/>
    <col min="13050" max="13050" width="18.44140625" customWidth="1"/>
    <col min="13051" max="13051" width="3" customWidth="1"/>
    <col min="13052" max="13052" width="12.6640625" bestFit="1" customWidth="1"/>
    <col min="13054" max="13054" width="12.6640625" bestFit="1" customWidth="1"/>
    <col min="13305" max="13305" width="41.5546875" bestFit="1" customWidth="1"/>
    <col min="13306" max="13306" width="18.44140625" customWidth="1"/>
    <col min="13307" max="13307" width="3" customWidth="1"/>
    <col min="13308" max="13308" width="12.6640625" bestFit="1" customWidth="1"/>
    <col min="13310" max="13310" width="12.6640625" bestFit="1" customWidth="1"/>
    <col min="13561" max="13561" width="41.5546875" bestFit="1" customWidth="1"/>
    <col min="13562" max="13562" width="18.44140625" customWidth="1"/>
    <col min="13563" max="13563" width="3" customWidth="1"/>
    <col min="13564" max="13564" width="12.6640625" bestFit="1" customWidth="1"/>
    <col min="13566" max="13566" width="12.6640625" bestFit="1" customWidth="1"/>
    <col min="13817" max="13817" width="41.5546875" bestFit="1" customWidth="1"/>
    <col min="13818" max="13818" width="18.44140625" customWidth="1"/>
    <col min="13819" max="13819" width="3" customWidth="1"/>
    <col min="13820" max="13820" width="12.6640625" bestFit="1" customWidth="1"/>
    <col min="13822" max="13822" width="12.6640625" bestFit="1" customWidth="1"/>
    <col min="14073" max="14073" width="41.5546875" bestFit="1" customWidth="1"/>
    <col min="14074" max="14074" width="18.44140625" customWidth="1"/>
    <col min="14075" max="14075" width="3" customWidth="1"/>
    <col min="14076" max="14076" width="12.6640625" bestFit="1" customWidth="1"/>
    <col min="14078" max="14078" width="12.6640625" bestFit="1" customWidth="1"/>
    <col min="14329" max="14329" width="41.5546875" bestFit="1" customWidth="1"/>
    <col min="14330" max="14330" width="18.44140625" customWidth="1"/>
    <col min="14331" max="14331" width="3" customWidth="1"/>
    <col min="14332" max="14332" width="12.6640625" bestFit="1" customWidth="1"/>
    <col min="14334" max="14334" width="12.6640625" bestFit="1" customWidth="1"/>
    <col min="14585" max="14585" width="41.5546875" bestFit="1" customWidth="1"/>
    <col min="14586" max="14586" width="18.44140625" customWidth="1"/>
    <col min="14587" max="14587" width="3" customWidth="1"/>
    <col min="14588" max="14588" width="12.6640625" bestFit="1" customWidth="1"/>
    <col min="14590" max="14590" width="12.6640625" bestFit="1" customWidth="1"/>
    <col min="14841" max="14841" width="41.5546875" bestFit="1" customWidth="1"/>
    <col min="14842" max="14842" width="18.44140625" customWidth="1"/>
    <col min="14843" max="14843" width="3" customWidth="1"/>
    <col min="14844" max="14844" width="12.6640625" bestFit="1" customWidth="1"/>
    <col min="14846" max="14846" width="12.6640625" bestFit="1" customWidth="1"/>
    <col min="15097" max="15097" width="41.5546875" bestFit="1" customWidth="1"/>
    <col min="15098" max="15098" width="18.44140625" customWidth="1"/>
    <col min="15099" max="15099" width="3" customWidth="1"/>
    <col min="15100" max="15100" width="12.6640625" bestFit="1" customWidth="1"/>
    <col min="15102" max="15102" width="12.6640625" bestFit="1" customWidth="1"/>
    <col min="15353" max="15353" width="41.5546875" bestFit="1" customWidth="1"/>
    <col min="15354" max="15354" width="18.44140625" customWidth="1"/>
    <col min="15355" max="15355" width="3" customWidth="1"/>
    <col min="15356" max="15356" width="12.6640625" bestFit="1" customWidth="1"/>
    <col min="15358" max="15358" width="12.6640625" bestFit="1" customWidth="1"/>
    <col min="15609" max="15609" width="41.5546875" bestFit="1" customWidth="1"/>
    <col min="15610" max="15610" width="18.44140625" customWidth="1"/>
    <col min="15611" max="15611" width="3" customWidth="1"/>
    <col min="15612" max="15612" width="12.6640625" bestFit="1" customWidth="1"/>
    <col min="15614" max="15614" width="12.6640625" bestFit="1" customWidth="1"/>
    <col min="15865" max="15865" width="41.5546875" bestFit="1" customWidth="1"/>
    <col min="15866" max="15866" width="18.44140625" customWidth="1"/>
    <col min="15867" max="15867" width="3" customWidth="1"/>
    <col min="15868" max="15868" width="12.6640625" bestFit="1" customWidth="1"/>
    <col min="15870" max="15870" width="12.6640625" bestFit="1" customWidth="1"/>
    <col min="16121" max="16121" width="41.5546875" bestFit="1" customWidth="1"/>
    <col min="16122" max="16122" width="18.44140625" customWidth="1"/>
    <col min="16123" max="16123" width="3" customWidth="1"/>
    <col min="16124" max="16124" width="12.6640625" bestFit="1" customWidth="1"/>
    <col min="16126" max="16126" width="12.6640625" bestFit="1" customWidth="1"/>
  </cols>
  <sheetData>
    <row r="1" spans="1:11" ht="15.6" x14ac:dyDescent="0.3">
      <c r="B1" s="109" t="s">
        <v>665</v>
      </c>
      <c r="C1" s="109"/>
      <c r="D1" s="109"/>
      <c r="E1" s="109"/>
      <c r="F1" s="109"/>
    </row>
    <row r="3" spans="1:11" ht="15.6" x14ac:dyDescent="0.25">
      <c r="A3" s="111" t="s">
        <v>668</v>
      </c>
      <c r="B3" s="111" t="s">
        <v>661</v>
      </c>
      <c r="C3" s="110" t="s">
        <v>662</v>
      </c>
      <c r="D3" s="71"/>
      <c r="E3" s="110" t="s">
        <v>666</v>
      </c>
      <c r="F3" s="110"/>
      <c r="G3" s="110" t="s">
        <v>667</v>
      </c>
      <c r="H3" s="110"/>
    </row>
    <row r="4" spans="1:11" ht="45.75" customHeight="1" x14ac:dyDescent="0.25">
      <c r="A4" s="111"/>
      <c r="B4" s="111"/>
      <c r="C4" s="110"/>
      <c r="D4" s="71" t="s">
        <v>669</v>
      </c>
      <c r="E4" s="62" t="s">
        <v>670</v>
      </c>
      <c r="F4" s="62" t="s">
        <v>671</v>
      </c>
      <c r="G4" s="62" t="s">
        <v>672</v>
      </c>
      <c r="H4" s="62" t="s">
        <v>673</v>
      </c>
    </row>
    <row r="5" spans="1:11" ht="15.6" x14ac:dyDescent="0.3">
      <c r="A5" s="106" t="s">
        <v>664</v>
      </c>
      <c r="B5" s="107"/>
      <c r="C5" s="108"/>
      <c r="D5" s="56">
        <v>5605664072</v>
      </c>
      <c r="E5" s="56">
        <f>SUM(E6:E217)</f>
        <v>6102229556.0000019</v>
      </c>
      <c r="F5" s="56">
        <f>SUM(F6:F217)</f>
        <v>7977288033</v>
      </c>
      <c r="G5" s="56">
        <f>+F5-D5</f>
        <v>2371623961</v>
      </c>
      <c r="H5" s="56">
        <f>+F5-E5</f>
        <v>1875058476.9999981</v>
      </c>
      <c r="J5" s="64" t="s">
        <v>238</v>
      </c>
      <c r="K5" s="63" t="s">
        <v>237</v>
      </c>
    </row>
    <row r="6" spans="1:11" ht="13.8" x14ac:dyDescent="0.25">
      <c r="A6" s="60">
        <v>1</v>
      </c>
      <c r="B6" s="70" t="str">
        <f>VLOOKUP(C6,$J$5:$K$216,2,FALSE)</f>
        <v>001</v>
      </c>
      <c r="C6" s="69" t="s">
        <v>8</v>
      </c>
      <c r="D6" s="52">
        <v>6355832</v>
      </c>
      <c r="E6" s="52">
        <f>VLOOKUP(C6,'[1]PASO 5'!$B$6:$E$217,4,FALSE)</f>
        <v>6952969.3563849321</v>
      </c>
      <c r="F6" s="52">
        <f>VLOOKUP(C6,'PUBLICACION 2019'!$B$4:$C$215,2,FALSE)</f>
        <v>11841627</v>
      </c>
      <c r="G6" s="52">
        <f>+F6-D6</f>
        <v>5485795</v>
      </c>
      <c r="H6" s="61">
        <f>+F6-E6</f>
        <v>4888657.6436150679</v>
      </c>
      <c r="J6" s="64" t="s">
        <v>240</v>
      </c>
      <c r="K6" s="63" t="s">
        <v>239</v>
      </c>
    </row>
    <row r="7" spans="1:11" ht="13.8" x14ac:dyDescent="0.25">
      <c r="A7" s="60">
        <v>2</v>
      </c>
      <c r="B7" s="70" t="str">
        <f t="shared" ref="B7:B70" si="0">VLOOKUP(C7,$J$5:$K$216,2,FALSE)</f>
        <v>002</v>
      </c>
      <c r="C7" s="51" t="s">
        <v>9</v>
      </c>
      <c r="D7" s="52">
        <v>1344276</v>
      </c>
      <c r="E7" s="52">
        <f>VLOOKUP(C7,'[1]PASO 5'!$B$6:$E$217,4,FALSE)</f>
        <v>1490863.4116292628</v>
      </c>
      <c r="F7" s="52">
        <f>VLOOKUP(C7,'PUBLICACION 2019'!$B$4:$C$215,2,FALSE)</f>
        <v>4718750</v>
      </c>
      <c r="G7" s="52">
        <f t="shared" ref="G7:G70" si="1">+F7-D7</f>
        <v>3374474</v>
      </c>
      <c r="H7" s="61">
        <f t="shared" ref="H7:H70" si="2">+F7-E7</f>
        <v>3227886.5883707372</v>
      </c>
      <c r="J7" s="64" t="s">
        <v>242</v>
      </c>
      <c r="K7" s="63" t="s">
        <v>241</v>
      </c>
    </row>
    <row r="8" spans="1:11" ht="13.8" x14ac:dyDescent="0.25">
      <c r="A8" s="60">
        <v>3</v>
      </c>
      <c r="B8" s="70" t="str">
        <f t="shared" si="0"/>
        <v>003</v>
      </c>
      <c r="C8" s="51" t="s">
        <v>10</v>
      </c>
      <c r="D8" s="52">
        <v>64351392</v>
      </c>
      <c r="E8" s="52">
        <f>VLOOKUP(C8,'[1]PASO 5'!$B$6:$E$217,4,FALSE)</f>
        <v>70501361.435375974</v>
      </c>
      <c r="F8" s="52">
        <f>VLOOKUP(C8,'PUBLICACION 2019'!$B$4:$C$215,2,FALSE)</f>
        <v>91412996</v>
      </c>
      <c r="G8" s="52">
        <f t="shared" si="1"/>
        <v>27061604</v>
      </c>
      <c r="H8" s="61">
        <f t="shared" si="2"/>
        <v>20911634.564624026</v>
      </c>
      <c r="J8" s="65" t="s">
        <v>244</v>
      </c>
      <c r="K8" s="63" t="s">
        <v>243</v>
      </c>
    </row>
    <row r="9" spans="1:11" ht="13.8" x14ac:dyDescent="0.25">
      <c r="A9" s="60">
        <v>4</v>
      </c>
      <c r="B9" s="70" t="str">
        <f t="shared" si="0"/>
        <v>004</v>
      </c>
      <c r="C9" s="51" t="s">
        <v>11</v>
      </c>
      <c r="D9" s="52">
        <v>22033587</v>
      </c>
      <c r="E9" s="52">
        <f>VLOOKUP(C9,'[1]PASO 5'!$B$6:$E$217,4,FALSE)</f>
        <v>23277466.330573961</v>
      </c>
      <c r="F9" s="52">
        <f>VLOOKUP(C9,'PUBLICACION 2019'!$B$4:$C$215,2,FALSE)</f>
        <v>29805107</v>
      </c>
      <c r="G9" s="52">
        <f t="shared" si="1"/>
        <v>7771520</v>
      </c>
      <c r="H9" s="61">
        <f t="shared" si="2"/>
        <v>6527640.6694260389</v>
      </c>
      <c r="J9" s="65" t="s">
        <v>246</v>
      </c>
      <c r="K9" s="63" t="s">
        <v>245</v>
      </c>
    </row>
    <row r="10" spans="1:11" ht="13.8" x14ac:dyDescent="0.25">
      <c r="A10" s="60">
        <v>5</v>
      </c>
      <c r="B10" s="70" t="str">
        <f t="shared" si="0"/>
        <v>005</v>
      </c>
      <c r="C10" s="51" t="s">
        <v>12</v>
      </c>
      <c r="D10" s="52">
        <v>3900440</v>
      </c>
      <c r="E10" s="52">
        <f>VLOOKUP(C10,'[1]PASO 5'!$B$6:$E$217,4,FALSE)</f>
        <v>4102399.2328884359</v>
      </c>
      <c r="F10" s="52">
        <f>VLOOKUP(C10,'PUBLICACION 2019'!$B$4:$C$215,2,FALSE)</f>
        <v>7117987</v>
      </c>
      <c r="G10" s="52">
        <f t="shared" si="1"/>
        <v>3217547</v>
      </c>
      <c r="H10" s="61">
        <f t="shared" si="2"/>
        <v>3015587.7671115641</v>
      </c>
      <c r="J10" s="64" t="s">
        <v>248</v>
      </c>
      <c r="K10" s="63" t="s">
        <v>247</v>
      </c>
    </row>
    <row r="11" spans="1:11" ht="13.8" x14ac:dyDescent="0.25">
      <c r="A11" s="60">
        <v>6</v>
      </c>
      <c r="B11" s="70" t="str">
        <f t="shared" si="0"/>
        <v>006</v>
      </c>
      <c r="C11" s="51" t="s">
        <v>13</v>
      </c>
      <c r="D11" s="52">
        <v>21489406</v>
      </c>
      <c r="E11" s="52">
        <f>VLOOKUP(C11,'[1]PASO 5'!$B$6:$E$217,4,FALSE)</f>
        <v>23252568.474327523</v>
      </c>
      <c r="F11" s="52">
        <f>VLOOKUP(C11,'PUBLICACION 2019'!$B$4:$C$215,2,FALSE)</f>
        <v>33448797</v>
      </c>
      <c r="G11" s="52">
        <f t="shared" si="1"/>
        <v>11959391</v>
      </c>
      <c r="H11" s="61">
        <f t="shared" si="2"/>
        <v>10196228.525672477</v>
      </c>
      <c r="J11" s="65" t="s">
        <v>250</v>
      </c>
      <c r="K11" s="63" t="s">
        <v>249</v>
      </c>
    </row>
    <row r="12" spans="1:11" ht="13.8" x14ac:dyDescent="0.25">
      <c r="A12" s="60">
        <v>7</v>
      </c>
      <c r="B12" s="70" t="str">
        <f t="shared" si="0"/>
        <v>007</v>
      </c>
      <c r="C12" s="51" t="s">
        <v>14</v>
      </c>
      <c r="D12" s="52">
        <v>6170315</v>
      </c>
      <c r="E12" s="52">
        <f>VLOOKUP(C12,'[1]PASO 5'!$B$6:$E$217,4,FALSE)</f>
        <v>6738237.7423883863</v>
      </c>
      <c r="F12" s="52">
        <f>VLOOKUP(C12,'PUBLICACION 2019'!$B$4:$C$215,2,FALSE)</f>
        <v>10275141</v>
      </c>
      <c r="G12" s="52">
        <f t="shared" si="1"/>
        <v>4104826</v>
      </c>
      <c r="H12" s="61">
        <f t="shared" si="2"/>
        <v>3536903.2576116137</v>
      </c>
      <c r="J12" s="65" t="s">
        <v>252</v>
      </c>
      <c r="K12" s="63" t="s">
        <v>251</v>
      </c>
    </row>
    <row r="13" spans="1:11" ht="13.8" x14ac:dyDescent="0.25">
      <c r="A13" s="60">
        <v>8</v>
      </c>
      <c r="B13" s="70" t="str">
        <f t="shared" si="0"/>
        <v>008</v>
      </c>
      <c r="C13" s="51" t="s">
        <v>15</v>
      </c>
      <c r="D13" s="52">
        <v>14684157</v>
      </c>
      <c r="E13" s="52">
        <f>VLOOKUP(C13,'[1]PASO 5'!$B$6:$E$217,4,FALSE)</f>
        <v>16139987.127357895</v>
      </c>
      <c r="F13" s="52">
        <f>VLOOKUP(C13,'PUBLICACION 2019'!$B$4:$C$215,2,FALSE)</f>
        <v>22447333</v>
      </c>
      <c r="G13" s="52">
        <f t="shared" si="1"/>
        <v>7763176</v>
      </c>
      <c r="H13" s="61">
        <f t="shared" si="2"/>
        <v>6307345.8726421054</v>
      </c>
      <c r="J13" s="65" t="s">
        <v>254</v>
      </c>
      <c r="K13" s="63" t="s">
        <v>253</v>
      </c>
    </row>
    <row r="14" spans="1:11" ht="13.8" x14ac:dyDescent="0.25">
      <c r="A14" s="60">
        <v>9</v>
      </c>
      <c r="B14" s="70" t="str">
        <f t="shared" si="0"/>
        <v>009</v>
      </c>
      <c r="C14" s="55" t="s">
        <v>16</v>
      </c>
      <c r="D14" s="52">
        <v>17672802</v>
      </c>
      <c r="E14" s="52">
        <f>VLOOKUP(C14,'[1]PASO 5'!$B$6:$E$217,4,FALSE)</f>
        <v>19166902.461307183</v>
      </c>
      <c r="F14" s="52">
        <f>VLOOKUP(C14,'PUBLICACION 2019'!$B$4:$C$215,2,FALSE)</f>
        <v>25196895</v>
      </c>
      <c r="G14" s="52">
        <f t="shared" si="1"/>
        <v>7524093</v>
      </c>
      <c r="H14" s="61">
        <f t="shared" si="2"/>
        <v>6029992.5386928171</v>
      </c>
      <c r="J14" s="65" t="s">
        <v>256</v>
      </c>
      <c r="K14" s="63" t="s">
        <v>255</v>
      </c>
    </row>
    <row r="15" spans="1:11" ht="13.8" x14ac:dyDescent="0.25">
      <c r="A15" s="60">
        <v>10</v>
      </c>
      <c r="B15" s="70" t="str">
        <f t="shared" si="0"/>
        <v>010</v>
      </c>
      <c r="C15" s="51" t="s">
        <v>17</v>
      </c>
      <c r="D15" s="52">
        <v>65656835</v>
      </c>
      <c r="E15" s="52">
        <f>VLOOKUP(C15,'[1]PASO 5'!$B$6:$E$217,4,FALSE)</f>
        <v>73128559.061536372</v>
      </c>
      <c r="F15" s="52">
        <f>VLOOKUP(C15,'PUBLICACION 2019'!$B$4:$C$215,2,FALSE)</f>
        <v>85473810</v>
      </c>
      <c r="G15" s="52">
        <f t="shared" si="1"/>
        <v>19816975</v>
      </c>
      <c r="H15" s="61">
        <f t="shared" si="2"/>
        <v>12345250.938463628</v>
      </c>
      <c r="J15" s="64" t="s">
        <v>258</v>
      </c>
      <c r="K15" s="63" t="s">
        <v>257</v>
      </c>
    </row>
    <row r="16" spans="1:11" ht="13.8" x14ac:dyDescent="0.25">
      <c r="A16" s="60">
        <v>11</v>
      </c>
      <c r="B16" s="70" t="str">
        <f t="shared" si="0"/>
        <v>011</v>
      </c>
      <c r="C16" s="51" t="s">
        <v>18</v>
      </c>
      <c r="D16" s="52">
        <v>31024427</v>
      </c>
      <c r="E16" s="52">
        <f>VLOOKUP(C16,'[1]PASO 5'!$B$6:$E$217,4,FALSE)</f>
        <v>33385952.051909789</v>
      </c>
      <c r="F16" s="52">
        <f>VLOOKUP(C16,'PUBLICACION 2019'!$B$4:$C$215,2,FALSE)</f>
        <v>37574967</v>
      </c>
      <c r="G16" s="52">
        <f t="shared" si="1"/>
        <v>6550540</v>
      </c>
      <c r="H16" s="61">
        <f t="shared" si="2"/>
        <v>4189014.9480902106</v>
      </c>
      <c r="J16" s="65" t="s">
        <v>260</v>
      </c>
      <c r="K16" s="63" t="s">
        <v>259</v>
      </c>
    </row>
    <row r="17" spans="1:11" ht="13.8" x14ac:dyDescent="0.25">
      <c r="A17" s="60">
        <v>12</v>
      </c>
      <c r="B17" s="70" t="str">
        <f t="shared" si="0"/>
        <v>012</v>
      </c>
      <c r="C17" s="51" t="s">
        <v>19</v>
      </c>
      <c r="D17" s="52">
        <v>5127403</v>
      </c>
      <c r="E17" s="52">
        <f>VLOOKUP(C17,'[1]PASO 5'!$B$6:$E$217,4,FALSE)</f>
        <v>5536186.0115318475</v>
      </c>
      <c r="F17" s="52">
        <f>VLOOKUP(C17,'PUBLICACION 2019'!$B$4:$C$215,2,FALSE)</f>
        <v>11941324</v>
      </c>
      <c r="G17" s="52">
        <f t="shared" si="1"/>
        <v>6813921</v>
      </c>
      <c r="H17" s="61">
        <f t="shared" si="2"/>
        <v>6405137.9884681525</v>
      </c>
      <c r="J17" s="65" t="s">
        <v>262</v>
      </c>
      <c r="K17" s="63" t="s">
        <v>261</v>
      </c>
    </row>
    <row r="18" spans="1:11" ht="13.8" x14ac:dyDescent="0.25">
      <c r="A18" s="60">
        <v>13</v>
      </c>
      <c r="B18" s="70" t="str">
        <f t="shared" si="0"/>
        <v>013</v>
      </c>
      <c r="C18" s="51" t="s">
        <v>20</v>
      </c>
      <c r="D18" s="52">
        <v>14412158</v>
      </c>
      <c r="E18" s="52">
        <f>VLOOKUP(C18,'[1]PASO 5'!$B$6:$E$217,4,FALSE)</f>
        <v>14853712.645366061</v>
      </c>
      <c r="F18" s="52">
        <f>VLOOKUP(C18,'PUBLICACION 2019'!$B$4:$C$215,2,FALSE)</f>
        <v>20735439</v>
      </c>
      <c r="G18" s="52">
        <f t="shared" si="1"/>
        <v>6323281</v>
      </c>
      <c r="H18" s="61">
        <f t="shared" si="2"/>
        <v>5881726.3546339385</v>
      </c>
      <c r="J18" s="64" t="s">
        <v>264</v>
      </c>
      <c r="K18" s="63" t="s">
        <v>263</v>
      </c>
    </row>
    <row r="19" spans="1:11" ht="13.8" x14ac:dyDescent="0.25">
      <c r="A19" s="60">
        <v>14</v>
      </c>
      <c r="B19" s="70" t="str">
        <f t="shared" si="0"/>
        <v>014</v>
      </c>
      <c r="C19" s="51" t="s">
        <v>21</v>
      </c>
      <c r="D19" s="52">
        <v>24127331</v>
      </c>
      <c r="E19" s="52">
        <f>VLOOKUP(C19,'[1]PASO 5'!$B$6:$E$217,4,FALSE)</f>
        <v>25780343.624381874</v>
      </c>
      <c r="F19" s="52">
        <f>VLOOKUP(C19,'PUBLICACION 2019'!$B$4:$C$215,2,FALSE)</f>
        <v>33211989</v>
      </c>
      <c r="G19" s="52">
        <f t="shared" si="1"/>
        <v>9084658</v>
      </c>
      <c r="H19" s="61">
        <f t="shared" si="2"/>
        <v>7431645.3756181262</v>
      </c>
      <c r="J19" s="66" t="s">
        <v>266</v>
      </c>
      <c r="K19" s="63" t="s">
        <v>265</v>
      </c>
    </row>
    <row r="20" spans="1:11" ht="13.8" x14ac:dyDescent="0.25">
      <c r="A20" s="60">
        <v>15</v>
      </c>
      <c r="B20" s="70" t="str">
        <f t="shared" si="0"/>
        <v>015</v>
      </c>
      <c r="C20" s="51" t="s">
        <v>22</v>
      </c>
      <c r="D20" s="52">
        <v>29586685</v>
      </c>
      <c r="E20" s="52">
        <f>VLOOKUP(C20,'[1]PASO 5'!$B$6:$E$217,4,FALSE)</f>
        <v>31172339.91663079</v>
      </c>
      <c r="F20" s="52">
        <f>VLOOKUP(C20,'PUBLICACION 2019'!$B$4:$C$215,2,FALSE)</f>
        <v>37693598</v>
      </c>
      <c r="G20" s="52">
        <f t="shared" si="1"/>
        <v>8106913</v>
      </c>
      <c r="H20" s="61">
        <f t="shared" si="2"/>
        <v>6521258.0833692104</v>
      </c>
      <c r="J20" s="65" t="s">
        <v>268</v>
      </c>
      <c r="K20" s="63" t="s">
        <v>267</v>
      </c>
    </row>
    <row r="21" spans="1:11" ht="13.8" x14ac:dyDescent="0.25">
      <c r="A21" s="60">
        <v>16</v>
      </c>
      <c r="B21" s="70" t="str">
        <f t="shared" si="0"/>
        <v>016</v>
      </c>
      <c r="C21" s="51" t="s">
        <v>23</v>
      </c>
      <c r="D21" s="52">
        <v>9156903</v>
      </c>
      <c r="E21" s="52">
        <f>VLOOKUP(C21,'[1]PASO 5'!$B$6:$E$217,4,FALSE)</f>
        <v>9487894.2385749333</v>
      </c>
      <c r="F21" s="52">
        <f>VLOOKUP(C21,'PUBLICACION 2019'!$B$4:$C$215,2,FALSE)</f>
        <v>14677310</v>
      </c>
      <c r="G21" s="52">
        <f t="shared" si="1"/>
        <v>5520407</v>
      </c>
      <c r="H21" s="61">
        <f t="shared" si="2"/>
        <v>5189415.7614250667</v>
      </c>
      <c r="J21" s="65" t="s">
        <v>270</v>
      </c>
      <c r="K21" s="63" t="s">
        <v>269</v>
      </c>
    </row>
    <row r="22" spans="1:11" ht="13.8" x14ac:dyDescent="0.25">
      <c r="A22" s="60">
        <v>17</v>
      </c>
      <c r="B22" s="70" t="str">
        <f t="shared" si="0"/>
        <v>017</v>
      </c>
      <c r="C22" s="51" t="s">
        <v>24</v>
      </c>
      <c r="D22" s="52">
        <v>1855923</v>
      </c>
      <c r="E22" s="52">
        <f>VLOOKUP(C22,'[1]PASO 5'!$B$6:$E$217,4,FALSE)</f>
        <v>2010853.6299170498</v>
      </c>
      <c r="F22" s="52">
        <f>VLOOKUP(C22,'PUBLICACION 2019'!$B$4:$C$215,2,FALSE)</f>
        <v>5312106</v>
      </c>
      <c r="G22" s="52">
        <f t="shared" si="1"/>
        <v>3456183</v>
      </c>
      <c r="H22" s="61">
        <f t="shared" si="2"/>
        <v>3301252.3700829502</v>
      </c>
      <c r="J22" s="65" t="s">
        <v>272</v>
      </c>
      <c r="K22" s="63" t="s">
        <v>271</v>
      </c>
    </row>
    <row r="23" spans="1:11" ht="13.8" x14ac:dyDescent="0.25">
      <c r="A23" s="60">
        <v>18</v>
      </c>
      <c r="B23" s="70" t="str">
        <f t="shared" si="0"/>
        <v>018</v>
      </c>
      <c r="C23" s="51" t="s">
        <v>25</v>
      </c>
      <c r="D23" s="52">
        <v>2735187</v>
      </c>
      <c r="E23" s="52">
        <f>VLOOKUP(C23,'[1]PASO 5'!$B$6:$E$217,4,FALSE)</f>
        <v>3061590.8306484148</v>
      </c>
      <c r="F23" s="52">
        <f>VLOOKUP(C23,'PUBLICACION 2019'!$B$4:$C$215,2,FALSE)</f>
        <v>6752657</v>
      </c>
      <c r="G23" s="52">
        <f t="shared" si="1"/>
        <v>4017470</v>
      </c>
      <c r="H23" s="61">
        <f t="shared" si="2"/>
        <v>3691066.1693515852</v>
      </c>
      <c r="J23" s="65" t="s">
        <v>274</v>
      </c>
      <c r="K23" s="63" t="s">
        <v>273</v>
      </c>
    </row>
    <row r="24" spans="1:11" ht="13.8" x14ac:dyDescent="0.25">
      <c r="A24" s="60">
        <v>19</v>
      </c>
      <c r="B24" s="70" t="str">
        <f t="shared" si="0"/>
        <v>019</v>
      </c>
      <c r="C24" s="51" t="s">
        <v>26</v>
      </c>
      <c r="D24" s="52">
        <v>9711051</v>
      </c>
      <c r="E24" s="52">
        <f>VLOOKUP(C24,'[1]PASO 5'!$B$6:$E$217,4,FALSE)</f>
        <v>10581762.767922511</v>
      </c>
      <c r="F24" s="52">
        <f>VLOOKUP(C24,'PUBLICACION 2019'!$B$4:$C$215,2,FALSE)</f>
        <v>19202145</v>
      </c>
      <c r="G24" s="52">
        <f t="shared" si="1"/>
        <v>9491094</v>
      </c>
      <c r="H24" s="61">
        <f t="shared" si="2"/>
        <v>8620382.2320774887</v>
      </c>
      <c r="J24" s="65" t="s">
        <v>276</v>
      </c>
      <c r="K24" s="63" t="s">
        <v>275</v>
      </c>
    </row>
    <row r="25" spans="1:11" ht="13.8" x14ac:dyDescent="0.25">
      <c r="A25" s="60">
        <v>20</v>
      </c>
      <c r="B25" s="70" t="str">
        <f t="shared" si="0"/>
        <v>020</v>
      </c>
      <c r="C25" s="51" t="s">
        <v>27</v>
      </c>
      <c r="D25" s="52">
        <v>15448774</v>
      </c>
      <c r="E25" s="52">
        <f>VLOOKUP(C25,'[1]PASO 5'!$B$6:$E$217,4,FALSE)</f>
        <v>17265796.881358758</v>
      </c>
      <c r="F25" s="52">
        <f>VLOOKUP(C25,'PUBLICACION 2019'!$B$4:$C$215,2,FALSE)</f>
        <v>24071026</v>
      </c>
      <c r="G25" s="52">
        <f t="shared" si="1"/>
        <v>8622252</v>
      </c>
      <c r="H25" s="61">
        <f t="shared" si="2"/>
        <v>6805229.1186412424</v>
      </c>
      <c r="J25" s="65" t="s">
        <v>278</v>
      </c>
      <c r="K25" s="63" t="s">
        <v>277</v>
      </c>
    </row>
    <row r="26" spans="1:11" ht="13.8" x14ac:dyDescent="0.25">
      <c r="A26" s="60">
        <v>21</v>
      </c>
      <c r="B26" s="70" t="str">
        <f t="shared" si="0"/>
        <v>021</v>
      </c>
      <c r="C26" s="51" t="s">
        <v>28</v>
      </c>
      <c r="D26" s="52">
        <v>16324555</v>
      </c>
      <c r="E26" s="52">
        <f>VLOOKUP(C26,'[1]PASO 5'!$B$6:$E$217,4,FALSE)</f>
        <v>17696709.936205283</v>
      </c>
      <c r="F26" s="52">
        <f>VLOOKUP(C26,'PUBLICACION 2019'!$B$4:$C$215,2,FALSE)</f>
        <v>23587534</v>
      </c>
      <c r="G26" s="52">
        <f t="shared" si="1"/>
        <v>7262979</v>
      </c>
      <c r="H26" s="61">
        <f t="shared" si="2"/>
        <v>5890824.0637947172</v>
      </c>
      <c r="J26" s="65" t="s">
        <v>280</v>
      </c>
      <c r="K26" s="63" t="s">
        <v>279</v>
      </c>
    </row>
    <row r="27" spans="1:11" ht="13.8" x14ac:dyDescent="0.25">
      <c r="A27" s="60">
        <v>22</v>
      </c>
      <c r="B27" s="70" t="str">
        <f t="shared" si="0"/>
        <v>022</v>
      </c>
      <c r="C27" s="51" t="s">
        <v>29</v>
      </c>
      <c r="D27" s="52">
        <v>18698344</v>
      </c>
      <c r="E27" s="52">
        <f>VLOOKUP(C27,'[1]PASO 5'!$B$6:$E$217,4,FALSE)</f>
        <v>20666945.66433154</v>
      </c>
      <c r="F27" s="52">
        <f>VLOOKUP(C27,'PUBLICACION 2019'!$B$4:$C$215,2,FALSE)</f>
        <v>28395430</v>
      </c>
      <c r="G27" s="52">
        <f t="shared" si="1"/>
        <v>9697086</v>
      </c>
      <c r="H27" s="61">
        <f t="shared" si="2"/>
        <v>7728484.3356684595</v>
      </c>
      <c r="J27" s="65" t="s">
        <v>282</v>
      </c>
      <c r="K27" s="63" t="s">
        <v>281</v>
      </c>
    </row>
    <row r="28" spans="1:11" ht="13.8" x14ac:dyDescent="0.25">
      <c r="A28" s="60">
        <v>23</v>
      </c>
      <c r="B28" s="70" t="str">
        <f t="shared" si="0"/>
        <v>023</v>
      </c>
      <c r="C28" s="51" t="s">
        <v>30</v>
      </c>
      <c r="D28" s="52">
        <v>58325027</v>
      </c>
      <c r="E28" s="52">
        <f>VLOOKUP(C28,'[1]PASO 5'!$B$6:$E$217,4,FALSE)</f>
        <v>64097604.180632479</v>
      </c>
      <c r="F28" s="52">
        <f>VLOOKUP(C28,'PUBLICACION 2019'!$B$4:$C$215,2,FALSE)</f>
        <v>76718014</v>
      </c>
      <c r="G28" s="52">
        <f t="shared" si="1"/>
        <v>18392987</v>
      </c>
      <c r="H28" s="61">
        <f t="shared" si="2"/>
        <v>12620409.819367521</v>
      </c>
      <c r="J28" s="65" t="s">
        <v>284</v>
      </c>
      <c r="K28" s="63" t="s">
        <v>283</v>
      </c>
    </row>
    <row r="29" spans="1:11" ht="13.8" x14ac:dyDescent="0.25">
      <c r="A29" s="60">
        <v>24</v>
      </c>
      <c r="B29" s="70" t="str">
        <f t="shared" si="0"/>
        <v>024</v>
      </c>
      <c r="C29" s="51" t="s">
        <v>31</v>
      </c>
      <c r="D29" s="52">
        <v>20116563</v>
      </c>
      <c r="E29" s="52">
        <f>VLOOKUP(C29,'[1]PASO 5'!$B$6:$E$217,4,FALSE)</f>
        <v>22097745.099372678</v>
      </c>
      <c r="F29" s="52">
        <f>VLOOKUP(C29,'PUBLICACION 2019'!$B$4:$C$215,2,FALSE)</f>
        <v>27069996</v>
      </c>
      <c r="G29" s="52">
        <f t="shared" si="1"/>
        <v>6953433</v>
      </c>
      <c r="H29" s="61">
        <f t="shared" si="2"/>
        <v>4972250.9006273225</v>
      </c>
      <c r="J29" s="65" t="s">
        <v>286</v>
      </c>
      <c r="K29" s="63" t="s">
        <v>285</v>
      </c>
    </row>
    <row r="30" spans="1:11" ht="13.8" x14ac:dyDescent="0.25">
      <c r="A30" s="60">
        <v>25</v>
      </c>
      <c r="B30" s="70" t="str">
        <f t="shared" si="0"/>
        <v>025</v>
      </c>
      <c r="C30" s="51" t="s">
        <v>32</v>
      </c>
      <c r="D30" s="52">
        <v>29775286</v>
      </c>
      <c r="E30" s="52">
        <f>VLOOKUP(C30,'[1]PASO 5'!$B$6:$E$217,4,FALSE)</f>
        <v>33135168.652244255</v>
      </c>
      <c r="F30" s="52">
        <f>VLOOKUP(C30,'PUBLICACION 2019'!$B$4:$C$215,2,FALSE)</f>
        <v>39342288</v>
      </c>
      <c r="G30" s="52">
        <f t="shared" si="1"/>
        <v>9567002</v>
      </c>
      <c r="H30" s="61">
        <f t="shared" si="2"/>
        <v>6207119.3477557451</v>
      </c>
      <c r="J30" s="65" t="s">
        <v>288</v>
      </c>
      <c r="K30" s="63" t="s">
        <v>287</v>
      </c>
    </row>
    <row r="31" spans="1:11" ht="13.8" x14ac:dyDescent="0.25">
      <c r="A31" s="60">
        <v>26</v>
      </c>
      <c r="B31" s="70" t="str">
        <f t="shared" si="0"/>
        <v>026</v>
      </c>
      <c r="C31" s="51" t="s">
        <v>33</v>
      </c>
      <c r="D31" s="52">
        <v>6328457</v>
      </c>
      <c r="E31" s="52">
        <f>VLOOKUP(C31,'[1]PASO 5'!$B$6:$E$217,4,FALSE)</f>
        <v>6774243.7995202187</v>
      </c>
      <c r="F31" s="52">
        <f>VLOOKUP(C31,'PUBLICACION 2019'!$B$4:$C$215,2,FALSE)</f>
        <v>11120458</v>
      </c>
      <c r="G31" s="52">
        <f t="shared" si="1"/>
        <v>4792001</v>
      </c>
      <c r="H31" s="61">
        <f t="shared" si="2"/>
        <v>4346214.2004797813</v>
      </c>
      <c r="J31" s="65" t="s">
        <v>290</v>
      </c>
      <c r="K31" s="63" t="s">
        <v>289</v>
      </c>
    </row>
    <row r="32" spans="1:11" ht="13.8" x14ac:dyDescent="0.25">
      <c r="A32" s="60">
        <v>27</v>
      </c>
      <c r="B32" s="70" t="str">
        <f t="shared" si="0"/>
        <v>027</v>
      </c>
      <c r="C32" s="51" t="s">
        <v>34</v>
      </c>
      <c r="D32" s="52">
        <v>32380572</v>
      </c>
      <c r="E32" s="52">
        <f>VLOOKUP(C32,'[1]PASO 5'!$B$6:$E$217,4,FALSE)</f>
        <v>35813413.714076281</v>
      </c>
      <c r="F32" s="52">
        <f>VLOOKUP(C32,'PUBLICACION 2019'!$B$4:$C$215,2,FALSE)</f>
        <v>44471370</v>
      </c>
      <c r="G32" s="52">
        <f t="shared" si="1"/>
        <v>12090798</v>
      </c>
      <c r="H32" s="61">
        <f t="shared" si="2"/>
        <v>8657956.2859237194</v>
      </c>
      <c r="J32" s="65" t="s">
        <v>292</v>
      </c>
      <c r="K32" s="63" t="s">
        <v>291</v>
      </c>
    </row>
    <row r="33" spans="1:11" ht="13.8" x14ac:dyDescent="0.25">
      <c r="A33" s="60">
        <v>28</v>
      </c>
      <c r="B33" s="70" t="str">
        <f t="shared" si="0"/>
        <v>028</v>
      </c>
      <c r="C33" s="51" t="s">
        <v>35</v>
      </c>
      <c r="D33" s="52">
        <v>25291658</v>
      </c>
      <c r="E33" s="52">
        <f>VLOOKUP(C33,'[1]PASO 5'!$B$6:$E$217,4,FALSE)</f>
        <v>27281422.370621659</v>
      </c>
      <c r="F33" s="52">
        <f>VLOOKUP(C33,'PUBLICACION 2019'!$B$4:$C$215,2,FALSE)</f>
        <v>32974544</v>
      </c>
      <c r="G33" s="52">
        <f t="shared" si="1"/>
        <v>7682886</v>
      </c>
      <c r="H33" s="61">
        <f t="shared" si="2"/>
        <v>5693121.6293783411</v>
      </c>
      <c r="J33" s="65" t="s">
        <v>294</v>
      </c>
      <c r="K33" s="63" t="s">
        <v>293</v>
      </c>
    </row>
    <row r="34" spans="1:11" ht="13.8" x14ac:dyDescent="0.25">
      <c r="A34" s="60">
        <v>29</v>
      </c>
      <c r="B34" s="70" t="str">
        <f t="shared" si="0"/>
        <v>029</v>
      </c>
      <c r="C34" s="51" t="s">
        <v>36</v>
      </c>
      <c r="D34" s="52">
        <v>22556074</v>
      </c>
      <c r="E34" s="52">
        <f>VLOOKUP(C34,'[1]PASO 5'!$B$6:$E$217,4,FALSE)</f>
        <v>25315895.285799082</v>
      </c>
      <c r="F34" s="52">
        <f>VLOOKUP(C34,'PUBLICACION 2019'!$B$4:$C$215,2,FALSE)</f>
        <v>35842211</v>
      </c>
      <c r="G34" s="52">
        <f t="shared" si="1"/>
        <v>13286137</v>
      </c>
      <c r="H34" s="61">
        <f t="shared" si="2"/>
        <v>10526315.714200918</v>
      </c>
      <c r="J34" s="65" t="s">
        <v>296</v>
      </c>
      <c r="K34" s="63" t="s">
        <v>295</v>
      </c>
    </row>
    <row r="35" spans="1:11" ht="13.8" x14ac:dyDescent="0.25">
      <c r="A35" s="60">
        <v>30</v>
      </c>
      <c r="B35" s="70" t="str">
        <f t="shared" si="0"/>
        <v>030</v>
      </c>
      <c r="C35" s="51" t="s">
        <v>37</v>
      </c>
      <c r="D35" s="52">
        <v>21696320</v>
      </c>
      <c r="E35" s="52">
        <f>VLOOKUP(C35,'[1]PASO 5'!$B$6:$E$217,4,FALSE)</f>
        <v>22948711.016465608</v>
      </c>
      <c r="F35" s="52">
        <f>VLOOKUP(C35,'PUBLICACION 2019'!$B$4:$C$215,2,FALSE)</f>
        <v>33525459</v>
      </c>
      <c r="G35" s="52">
        <f t="shared" si="1"/>
        <v>11829139</v>
      </c>
      <c r="H35" s="61">
        <f t="shared" si="2"/>
        <v>10576747.983534392</v>
      </c>
      <c r="J35" s="65" t="s">
        <v>298</v>
      </c>
      <c r="K35" s="63" t="s">
        <v>297</v>
      </c>
    </row>
    <row r="36" spans="1:11" ht="13.8" x14ac:dyDescent="0.25">
      <c r="A36" s="60">
        <v>31</v>
      </c>
      <c r="B36" s="70" t="str">
        <f t="shared" si="0"/>
        <v>031</v>
      </c>
      <c r="C36" s="51" t="s">
        <v>38</v>
      </c>
      <c r="D36" s="52">
        <v>17175322</v>
      </c>
      <c r="E36" s="52">
        <f>VLOOKUP(C36,'[1]PASO 5'!$B$6:$E$217,4,FALSE)</f>
        <v>18728718.827087898</v>
      </c>
      <c r="F36" s="52">
        <f>VLOOKUP(C36,'PUBLICACION 2019'!$B$4:$C$215,2,FALSE)</f>
        <v>24963250</v>
      </c>
      <c r="G36" s="52">
        <f t="shared" si="1"/>
        <v>7787928</v>
      </c>
      <c r="H36" s="61">
        <f t="shared" si="2"/>
        <v>6234531.1729121022</v>
      </c>
      <c r="J36" s="65" t="s">
        <v>300</v>
      </c>
      <c r="K36" s="63" t="s">
        <v>299</v>
      </c>
    </row>
    <row r="37" spans="1:11" ht="13.8" x14ac:dyDescent="0.25">
      <c r="A37" s="60">
        <v>32</v>
      </c>
      <c r="B37" s="70" t="str">
        <f t="shared" si="0"/>
        <v>032</v>
      </c>
      <c r="C37" s="51" t="s">
        <v>39</v>
      </c>
      <c r="D37" s="52">
        <v>40933351</v>
      </c>
      <c r="E37" s="52">
        <f>VLOOKUP(C37,'[1]PASO 5'!$B$6:$E$217,4,FALSE)</f>
        <v>42908486.214111909</v>
      </c>
      <c r="F37" s="52">
        <f>VLOOKUP(C37,'PUBLICACION 2019'!$B$4:$C$215,2,FALSE)</f>
        <v>61046515</v>
      </c>
      <c r="G37" s="52">
        <f t="shared" si="1"/>
        <v>20113164</v>
      </c>
      <c r="H37" s="61">
        <f t="shared" si="2"/>
        <v>18138028.785888091</v>
      </c>
      <c r="J37" s="66" t="s">
        <v>302</v>
      </c>
      <c r="K37" s="63" t="s">
        <v>301</v>
      </c>
    </row>
    <row r="38" spans="1:11" ht="13.8" x14ac:dyDescent="0.25">
      <c r="A38" s="60">
        <v>33</v>
      </c>
      <c r="B38" s="70" t="str">
        <f t="shared" si="0"/>
        <v>033</v>
      </c>
      <c r="C38" s="51" t="s">
        <v>40</v>
      </c>
      <c r="D38" s="52">
        <v>27755174</v>
      </c>
      <c r="E38" s="52">
        <f>VLOOKUP(C38,'[1]PASO 5'!$B$6:$E$217,4,FALSE)</f>
        <v>31088717.536186974</v>
      </c>
      <c r="F38" s="52">
        <f>VLOOKUP(C38,'PUBLICACION 2019'!$B$4:$C$215,2,FALSE)</f>
        <v>38998245</v>
      </c>
      <c r="G38" s="52">
        <f t="shared" si="1"/>
        <v>11243071</v>
      </c>
      <c r="H38" s="61">
        <f t="shared" si="2"/>
        <v>7909527.4638130255</v>
      </c>
      <c r="J38" s="65" t="s">
        <v>304</v>
      </c>
      <c r="K38" s="63" t="s">
        <v>303</v>
      </c>
    </row>
    <row r="39" spans="1:11" ht="13.8" x14ac:dyDescent="0.25">
      <c r="A39" s="60">
        <v>34</v>
      </c>
      <c r="B39" s="70" t="str">
        <f t="shared" si="0"/>
        <v>034</v>
      </c>
      <c r="C39" s="51" t="s">
        <v>41</v>
      </c>
      <c r="D39" s="52">
        <v>12897081</v>
      </c>
      <c r="E39" s="52">
        <f>VLOOKUP(C39,'[1]PASO 5'!$B$6:$E$217,4,FALSE)</f>
        <v>13578226.086658467</v>
      </c>
      <c r="F39" s="52">
        <f>VLOOKUP(C39,'PUBLICACION 2019'!$B$4:$C$215,2,FALSE)</f>
        <v>19244931</v>
      </c>
      <c r="G39" s="52">
        <f t="shared" si="1"/>
        <v>6347850</v>
      </c>
      <c r="H39" s="61">
        <f t="shared" si="2"/>
        <v>5666704.9133415334</v>
      </c>
      <c r="J39" s="65" t="s">
        <v>306</v>
      </c>
      <c r="K39" s="63" t="s">
        <v>305</v>
      </c>
    </row>
    <row r="40" spans="1:11" ht="13.8" x14ac:dyDescent="0.25">
      <c r="A40" s="60">
        <v>35</v>
      </c>
      <c r="B40" s="70" t="str">
        <f t="shared" si="0"/>
        <v>035</v>
      </c>
      <c r="C40" s="51" t="s">
        <v>42</v>
      </c>
      <c r="D40" s="52">
        <v>12894170</v>
      </c>
      <c r="E40" s="52">
        <f>VLOOKUP(C40,'[1]PASO 5'!$B$6:$E$217,4,FALSE)</f>
        <v>14295931.916753484</v>
      </c>
      <c r="F40" s="52">
        <f>VLOOKUP(C40,'PUBLICACION 2019'!$B$4:$C$215,2,FALSE)</f>
        <v>20653280</v>
      </c>
      <c r="G40" s="52">
        <f t="shared" si="1"/>
        <v>7759110</v>
      </c>
      <c r="H40" s="61">
        <f t="shared" si="2"/>
        <v>6357348.0832465161</v>
      </c>
      <c r="J40" s="65" t="s">
        <v>308</v>
      </c>
      <c r="K40" s="63" t="s">
        <v>307</v>
      </c>
    </row>
    <row r="41" spans="1:11" ht="13.8" x14ac:dyDescent="0.25">
      <c r="A41" s="60">
        <v>36</v>
      </c>
      <c r="B41" s="70" t="str">
        <f t="shared" si="0"/>
        <v>036</v>
      </c>
      <c r="C41" s="51" t="s">
        <v>43</v>
      </c>
      <c r="D41" s="52">
        <v>8209905</v>
      </c>
      <c r="E41" s="52">
        <f>VLOOKUP(C41,'[1]PASO 5'!$B$6:$E$217,4,FALSE)</f>
        <v>8888169.5005143918</v>
      </c>
      <c r="F41" s="52">
        <f>VLOOKUP(C41,'PUBLICACION 2019'!$B$4:$C$215,2,FALSE)</f>
        <v>13812678</v>
      </c>
      <c r="G41" s="52">
        <f t="shared" si="1"/>
        <v>5602773</v>
      </c>
      <c r="H41" s="61">
        <f t="shared" si="2"/>
        <v>4924508.4994856082</v>
      </c>
      <c r="J41" s="65" t="s">
        <v>310</v>
      </c>
      <c r="K41" s="63" t="s">
        <v>309</v>
      </c>
    </row>
    <row r="42" spans="1:11" ht="13.8" x14ac:dyDescent="0.25">
      <c r="A42" s="60">
        <v>37</v>
      </c>
      <c r="B42" s="70" t="str">
        <f t="shared" si="0"/>
        <v>037</v>
      </c>
      <c r="C42" s="51" t="s">
        <v>44</v>
      </c>
      <c r="D42" s="52">
        <v>12722186</v>
      </c>
      <c r="E42" s="52">
        <f>VLOOKUP(C42,'[1]PASO 5'!$B$6:$E$217,4,FALSE)</f>
        <v>14254288.548685826</v>
      </c>
      <c r="F42" s="52">
        <f>VLOOKUP(C42,'PUBLICACION 2019'!$B$4:$C$215,2,FALSE)</f>
        <v>23738501</v>
      </c>
      <c r="G42" s="52">
        <f t="shared" si="1"/>
        <v>11016315</v>
      </c>
      <c r="H42" s="61">
        <f t="shared" si="2"/>
        <v>9484212.4513141736</v>
      </c>
      <c r="J42" s="65" t="s">
        <v>312</v>
      </c>
      <c r="K42" s="63" t="s">
        <v>311</v>
      </c>
    </row>
    <row r="43" spans="1:11" ht="13.8" x14ac:dyDescent="0.25">
      <c r="A43" s="60">
        <v>38</v>
      </c>
      <c r="B43" s="70" t="str">
        <f t="shared" si="0"/>
        <v>038</v>
      </c>
      <c r="C43" s="51" t="s">
        <v>45</v>
      </c>
      <c r="D43" s="52">
        <v>35451698</v>
      </c>
      <c r="E43" s="52">
        <f>VLOOKUP(C43,'[1]PASO 5'!$B$6:$E$217,4,FALSE)</f>
        <v>37294919.275933996</v>
      </c>
      <c r="F43" s="52">
        <f>VLOOKUP(C43,'PUBLICACION 2019'!$B$4:$C$215,2,FALSE)</f>
        <v>44411333</v>
      </c>
      <c r="G43" s="52">
        <f t="shared" si="1"/>
        <v>8959635</v>
      </c>
      <c r="H43" s="61">
        <f t="shared" si="2"/>
        <v>7116413.7240660042</v>
      </c>
      <c r="J43" s="65" t="s">
        <v>314</v>
      </c>
      <c r="K43" s="63" t="s">
        <v>313</v>
      </c>
    </row>
    <row r="44" spans="1:11" ht="13.8" x14ac:dyDescent="0.25">
      <c r="A44" s="60">
        <v>39</v>
      </c>
      <c r="B44" s="70" t="str">
        <f t="shared" si="0"/>
        <v>039</v>
      </c>
      <c r="C44" s="51" t="s">
        <v>46</v>
      </c>
      <c r="D44" s="52">
        <v>89908347</v>
      </c>
      <c r="E44" s="52">
        <f>VLOOKUP(C44,'[1]PASO 5'!$B$6:$E$217,4,FALSE)</f>
        <v>95296085.599818289</v>
      </c>
      <c r="F44" s="52">
        <f>VLOOKUP(C44,'PUBLICACION 2019'!$B$4:$C$215,2,FALSE)</f>
        <v>112533501</v>
      </c>
      <c r="G44" s="52">
        <f t="shared" si="1"/>
        <v>22625154</v>
      </c>
      <c r="H44" s="61">
        <f t="shared" si="2"/>
        <v>17237415.400181711</v>
      </c>
      <c r="J44" s="65" t="s">
        <v>316</v>
      </c>
      <c r="K44" s="63" t="s">
        <v>315</v>
      </c>
    </row>
    <row r="45" spans="1:11" ht="13.8" x14ac:dyDescent="0.25">
      <c r="A45" s="60">
        <v>40</v>
      </c>
      <c r="B45" s="70" t="str">
        <f t="shared" si="0"/>
        <v>040</v>
      </c>
      <c r="C45" s="51" t="s">
        <v>47</v>
      </c>
      <c r="D45" s="52">
        <v>21589863</v>
      </c>
      <c r="E45" s="52">
        <f>VLOOKUP(C45,'[1]PASO 5'!$B$6:$E$217,4,FALSE)</f>
        <v>22898588.641488142</v>
      </c>
      <c r="F45" s="52">
        <f>VLOOKUP(C45,'PUBLICACION 2019'!$B$4:$C$215,2,FALSE)</f>
        <v>34841725</v>
      </c>
      <c r="G45" s="52">
        <f t="shared" si="1"/>
        <v>13251862</v>
      </c>
      <c r="H45" s="61">
        <f t="shared" si="2"/>
        <v>11943136.358511858</v>
      </c>
      <c r="J45" s="65" t="s">
        <v>318</v>
      </c>
      <c r="K45" s="63" t="s">
        <v>317</v>
      </c>
    </row>
    <row r="46" spans="1:11" ht="13.8" x14ac:dyDescent="0.25">
      <c r="A46" s="60">
        <v>41</v>
      </c>
      <c r="B46" s="70" t="str">
        <f t="shared" si="0"/>
        <v>041</v>
      </c>
      <c r="C46" s="51" t="s">
        <v>48</v>
      </c>
      <c r="D46" s="52">
        <v>2325779</v>
      </c>
      <c r="E46" s="52">
        <f>VLOOKUP(C46,'[1]PASO 5'!$B$6:$E$217,4,FALSE)</f>
        <v>2556711.7993407445</v>
      </c>
      <c r="F46" s="52">
        <f>VLOOKUP(C46,'PUBLICACION 2019'!$B$4:$C$215,2,FALSE)</f>
        <v>5428546</v>
      </c>
      <c r="G46" s="52">
        <f t="shared" si="1"/>
        <v>3102767</v>
      </c>
      <c r="H46" s="61">
        <f t="shared" si="2"/>
        <v>2871834.2006592555</v>
      </c>
      <c r="J46" s="65" t="s">
        <v>320</v>
      </c>
      <c r="K46" s="63" t="s">
        <v>319</v>
      </c>
    </row>
    <row r="47" spans="1:11" ht="13.8" x14ac:dyDescent="0.25">
      <c r="A47" s="60">
        <v>42</v>
      </c>
      <c r="B47" s="70" t="str">
        <f t="shared" si="0"/>
        <v>042</v>
      </c>
      <c r="C47" s="51" t="s">
        <v>49</v>
      </c>
      <c r="D47" s="52">
        <v>6108542</v>
      </c>
      <c r="E47" s="52">
        <f>VLOOKUP(C47,'[1]PASO 5'!$B$6:$E$217,4,FALSE)</f>
        <v>6650077.8908228828</v>
      </c>
      <c r="F47" s="52">
        <f>VLOOKUP(C47,'PUBLICACION 2019'!$B$4:$C$215,2,FALSE)</f>
        <v>10252150</v>
      </c>
      <c r="G47" s="52">
        <f t="shared" si="1"/>
        <v>4143608</v>
      </c>
      <c r="H47" s="61">
        <f t="shared" si="2"/>
        <v>3602072.1091771172</v>
      </c>
      <c r="J47" s="65" t="s">
        <v>322</v>
      </c>
      <c r="K47" s="63" t="s">
        <v>321</v>
      </c>
    </row>
    <row r="48" spans="1:11" ht="13.8" x14ac:dyDescent="0.25">
      <c r="A48" s="60">
        <v>43</v>
      </c>
      <c r="B48" s="70" t="str">
        <f t="shared" si="0"/>
        <v>043</v>
      </c>
      <c r="C48" s="51" t="s">
        <v>50</v>
      </c>
      <c r="D48" s="52">
        <v>20443144</v>
      </c>
      <c r="E48" s="52">
        <f>VLOOKUP(C48,'[1]PASO 5'!$B$6:$E$217,4,FALSE)</f>
        <v>23032600.206639677</v>
      </c>
      <c r="F48" s="52">
        <f>VLOOKUP(C48,'PUBLICACION 2019'!$B$4:$C$215,2,FALSE)</f>
        <v>29216899</v>
      </c>
      <c r="G48" s="52">
        <f t="shared" si="1"/>
        <v>8773755</v>
      </c>
      <c r="H48" s="61">
        <f t="shared" si="2"/>
        <v>6184298.7933603227</v>
      </c>
      <c r="J48" s="66" t="s">
        <v>324</v>
      </c>
      <c r="K48" s="63" t="s">
        <v>323</v>
      </c>
    </row>
    <row r="49" spans="1:11" ht="13.8" x14ac:dyDescent="0.25">
      <c r="A49" s="60">
        <v>44</v>
      </c>
      <c r="B49" s="70" t="str">
        <f t="shared" si="0"/>
        <v>044</v>
      </c>
      <c r="C49" s="51" t="s">
        <v>51</v>
      </c>
      <c r="D49" s="52">
        <v>65133117</v>
      </c>
      <c r="E49" s="52">
        <f>VLOOKUP(C49,'[1]PASO 5'!$B$6:$E$217,4,FALSE)</f>
        <v>68716612.533059776</v>
      </c>
      <c r="F49" s="52">
        <f>VLOOKUP(C49,'PUBLICACION 2019'!$B$4:$C$215,2,FALSE)</f>
        <v>90400701</v>
      </c>
      <c r="G49" s="52">
        <f t="shared" si="1"/>
        <v>25267584</v>
      </c>
      <c r="H49" s="61">
        <f t="shared" si="2"/>
        <v>21684088.466940224</v>
      </c>
      <c r="J49" s="66" t="s">
        <v>326</v>
      </c>
      <c r="K49" s="63" t="s">
        <v>325</v>
      </c>
    </row>
    <row r="50" spans="1:11" ht="13.8" x14ac:dyDescent="0.25">
      <c r="A50" s="60">
        <v>45</v>
      </c>
      <c r="B50" s="70" t="s">
        <v>325</v>
      </c>
      <c r="C50" s="51" t="s">
        <v>52</v>
      </c>
      <c r="D50" s="52">
        <v>27483663</v>
      </c>
      <c r="E50" s="52">
        <f>VLOOKUP(C50,'[1]PASO 5'!$B$6:$E$217,4,FALSE)</f>
        <v>28823706.322922383</v>
      </c>
      <c r="F50" s="52">
        <f>VLOOKUP(C50,'PUBLICACION 2019'!$B$4:$C$215,2,FALSE)</f>
        <v>38949234</v>
      </c>
      <c r="G50" s="52">
        <f t="shared" si="1"/>
        <v>11465571</v>
      </c>
      <c r="H50" s="61">
        <f t="shared" si="2"/>
        <v>10125527.677077617</v>
      </c>
      <c r="J50" s="65" t="s">
        <v>328</v>
      </c>
      <c r="K50" s="63" t="s">
        <v>327</v>
      </c>
    </row>
    <row r="51" spans="1:11" ht="13.8" x14ac:dyDescent="0.25">
      <c r="A51" s="60">
        <v>46</v>
      </c>
      <c r="B51" s="70" t="str">
        <f t="shared" si="0"/>
        <v>046</v>
      </c>
      <c r="C51" s="51" t="s">
        <v>53</v>
      </c>
      <c r="D51" s="52">
        <v>17424866</v>
      </c>
      <c r="E51" s="52">
        <f>VLOOKUP(C51,'[1]PASO 5'!$B$6:$E$217,4,FALSE)</f>
        <v>18993884.984354213</v>
      </c>
      <c r="F51" s="52">
        <f>VLOOKUP(C51,'PUBLICACION 2019'!$B$4:$C$215,2,FALSE)</f>
        <v>22783753</v>
      </c>
      <c r="G51" s="52">
        <f t="shared" si="1"/>
        <v>5358887</v>
      </c>
      <c r="H51" s="61">
        <f t="shared" si="2"/>
        <v>3789868.0156457871</v>
      </c>
      <c r="J51" s="65" t="s">
        <v>330</v>
      </c>
      <c r="K51" s="63" t="s">
        <v>329</v>
      </c>
    </row>
    <row r="52" spans="1:11" ht="13.8" x14ac:dyDescent="0.25">
      <c r="A52" s="60">
        <v>47</v>
      </c>
      <c r="B52" s="70" t="str">
        <f t="shared" si="0"/>
        <v>047</v>
      </c>
      <c r="C52" s="51" t="s">
        <v>54</v>
      </c>
      <c r="D52" s="52">
        <v>66118226</v>
      </c>
      <c r="E52" s="52">
        <f>VLOOKUP(C52,'[1]PASO 5'!$B$6:$E$217,4,FALSE)</f>
        <v>76443149.339876324</v>
      </c>
      <c r="F52" s="52">
        <f>VLOOKUP(C52,'PUBLICACION 2019'!$B$4:$C$215,2,FALSE)</f>
        <v>86737271</v>
      </c>
      <c r="G52" s="52">
        <f t="shared" si="1"/>
        <v>20619045</v>
      </c>
      <c r="H52" s="61">
        <f t="shared" si="2"/>
        <v>10294121.660123676</v>
      </c>
      <c r="J52" s="65" t="s">
        <v>332</v>
      </c>
      <c r="K52" s="63" t="s">
        <v>331</v>
      </c>
    </row>
    <row r="53" spans="1:11" ht="13.8" x14ac:dyDescent="0.25">
      <c r="A53" s="60">
        <v>48</v>
      </c>
      <c r="B53" s="70" t="str">
        <f t="shared" si="0"/>
        <v>048</v>
      </c>
      <c r="C53" s="51" t="s">
        <v>55</v>
      </c>
      <c r="D53" s="52">
        <v>48771248</v>
      </c>
      <c r="E53" s="52">
        <f>VLOOKUP(C53,'[1]PASO 5'!$B$6:$E$217,4,FALSE)</f>
        <v>52457056.772480413</v>
      </c>
      <c r="F53" s="52">
        <f>VLOOKUP(C53,'PUBLICACION 2019'!$B$4:$C$215,2,FALSE)</f>
        <v>72347823</v>
      </c>
      <c r="G53" s="52">
        <f t="shared" si="1"/>
        <v>23576575</v>
      </c>
      <c r="H53" s="61">
        <f t="shared" si="2"/>
        <v>19890766.227519587</v>
      </c>
      <c r="J53" s="65" t="s">
        <v>334</v>
      </c>
      <c r="K53" s="63" t="s">
        <v>333</v>
      </c>
    </row>
    <row r="54" spans="1:11" ht="13.8" x14ac:dyDescent="0.25">
      <c r="A54" s="60">
        <v>49</v>
      </c>
      <c r="B54" s="70" t="str">
        <f t="shared" si="0"/>
        <v>049</v>
      </c>
      <c r="C54" s="51" t="s">
        <v>56</v>
      </c>
      <c r="D54" s="52">
        <v>14310384</v>
      </c>
      <c r="E54" s="52">
        <f>VLOOKUP(C54,'[1]PASO 5'!$B$6:$E$217,4,FALSE)</f>
        <v>15611643.868255664</v>
      </c>
      <c r="F54" s="52">
        <f>VLOOKUP(C54,'PUBLICACION 2019'!$B$4:$C$215,2,FALSE)</f>
        <v>20294380</v>
      </c>
      <c r="G54" s="52">
        <f t="shared" si="1"/>
        <v>5983996</v>
      </c>
      <c r="H54" s="61">
        <f t="shared" si="2"/>
        <v>4682736.1317443363</v>
      </c>
      <c r="J54" s="65" t="s">
        <v>336</v>
      </c>
      <c r="K54" s="63" t="s">
        <v>335</v>
      </c>
    </row>
    <row r="55" spans="1:11" ht="13.8" x14ac:dyDescent="0.25">
      <c r="A55" s="60">
        <v>50</v>
      </c>
      <c r="B55" s="70" t="str">
        <f t="shared" si="0"/>
        <v>050</v>
      </c>
      <c r="C55" s="51" t="s">
        <v>57</v>
      </c>
      <c r="D55" s="52">
        <v>27136478</v>
      </c>
      <c r="E55" s="52">
        <f>VLOOKUP(C55,'[1]PASO 5'!$B$6:$E$217,4,FALSE)</f>
        <v>29615507.590446714</v>
      </c>
      <c r="F55" s="52">
        <f>VLOOKUP(C55,'PUBLICACION 2019'!$B$4:$C$215,2,FALSE)</f>
        <v>39546015</v>
      </c>
      <c r="G55" s="52">
        <f t="shared" si="1"/>
        <v>12409537</v>
      </c>
      <c r="H55" s="61">
        <f t="shared" si="2"/>
        <v>9930507.4095532857</v>
      </c>
      <c r="J55" s="65" t="s">
        <v>338</v>
      </c>
      <c r="K55" s="63" t="s">
        <v>337</v>
      </c>
    </row>
    <row r="56" spans="1:11" ht="13.8" x14ac:dyDescent="0.25">
      <c r="A56" s="60">
        <v>51</v>
      </c>
      <c r="B56" s="70" t="str">
        <f t="shared" si="0"/>
        <v>051</v>
      </c>
      <c r="C56" s="51" t="s">
        <v>58</v>
      </c>
      <c r="D56" s="52">
        <v>27059458</v>
      </c>
      <c r="E56" s="52">
        <f>VLOOKUP(C56,'[1]PASO 5'!$B$6:$E$217,4,FALSE)</f>
        <v>30626051.260150842</v>
      </c>
      <c r="F56" s="52">
        <f>VLOOKUP(C56,'PUBLICACION 2019'!$B$4:$C$215,2,FALSE)</f>
        <v>40208249</v>
      </c>
      <c r="G56" s="52">
        <f t="shared" si="1"/>
        <v>13148791</v>
      </c>
      <c r="H56" s="61">
        <f t="shared" si="2"/>
        <v>9582197.7398491576</v>
      </c>
      <c r="J56" s="65" t="s">
        <v>340</v>
      </c>
      <c r="K56" s="63" t="s">
        <v>339</v>
      </c>
    </row>
    <row r="57" spans="1:11" ht="13.8" x14ac:dyDescent="0.25">
      <c r="A57" s="60">
        <v>52</v>
      </c>
      <c r="B57" s="70" t="str">
        <f t="shared" si="0"/>
        <v>052</v>
      </c>
      <c r="C57" s="51" t="s">
        <v>59</v>
      </c>
      <c r="D57" s="52">
        <v>8279029</v>
      </c>
      <c r="E57" s="52">
        <f>VLOOKUP(C57,'[1]PASO 5'!$B$6:$E$217,4,FALSE)</f>
        <v>8826788.5028544981</v>
      </c>
      <c r="F57" s="52">
        <f>VLOOKUP(C57,'PUBLICACION 2019'!$B$4:$C$215,2,FALSE)</f>
        <v>12849340</v>
      </c>
      <c r="G57" s="52">
        <f t="shared" si="1"/>
        <v>4570311</v>
      </c>
      <c r="H57" s="61">
        <f t="shared" si="2"/>
        <v>4022551.4971455019</v>
      </c>
      <c r="J57" s="65" t="s">
        <v>342</v>
      </c>
      <c r="K57" s="63" t="s">
        <v>341</v>
      </c>
    </row>
    <row r="58" spans="1:11" ht="13.8" x14ac:dyDescent="0.25">
      <c r="A58" s="60">
        <v>53</v>
      </c>
      <c r="B58" s="70" t="str">
        <f t="shared" si="0"/>
        <v>053</v>
      </c>
      <c r="C58" s="51" t="s">
        <v>60</v>
      </c>
      <c r="D58" s="52">
        <v>14343278</v>
      </c>
      <c r="E58" s="52">
        <f>VLOOKUP(C58,'[1]PASO 5'!$B$6:$E$217,4,FALSE)</f>
        <v>15405462.273408525</v>
      </c>
      <c r="F58" s="52">
        <f>VLOOKUP(C58,'PUBLICACION 2019'!$B$4:$C$215,2,FALSE)</f>
        <v>20432225</v>
      </c>
      <c r="G58" s="52">
        <f t="shared" si="1"/>
        <v>6088947</v>
      </c>
      <c r="H58" s="61">
        <f t="shared" si="2"/>
        <v>5026762.7265914753</v>
      </c>
      <c r="J58" s="65" t="s">
        <v>344</v>
      </c>
      <c r="K58" s="63" t="s">
        <v>343</v>
      </c>
    </row>
    <row r="59" spans="1:11" ht="13.8" x14ac:dyDescent="0.25">
      <c r="A59" s="60">
        <v>54</v>
      </c>
      <c r="B59" s="70" t="str">
        <f t="shared" si="0"/>
        <v>054</v>
      </c>
      <c r="C59" s="51" t="s">
        <v>61</v>
      </c>
      <c r="D59" s="52">
        <v>7199609</v>
      </c>
      <c r="E59" s="52">
        <f>VLOOKUP(C59,'[1]PASO 5'!$B$6:$E$217,4,FALSE)</f>
        <v>7635221.6338319331</v>
      </c>
      <c r="F59" s="52">
        <f>VLOOKUP(C59,'PUBLICACION 2019'!$B$4:$C$215,2,FALSE)</f>
        <v>11038381</v>
      </c>
      <c r="G59" s="52">
        <f t="shared" si="1"/>
        <v>3838772</v>
      </c>
      <c r="H59" s="61">
        <f t="shared" si="2"/>
        <v>3403159.3661680669</v>
      </c>
      <c r="J59" s="65" t="s">
        <v>346</v>
      </c>
      <c r="K59" s="63" t="s">
        <v>345</v>
      </c>
    </row>
    <row r="60" spans="1:11" ht="13.8" x14ac:dyDescent="0.25">
      <c r="A60" s="60">
        <v>55</v>
      </c>
      <c r="B60" s="70" t="str">
        <f t="shared" si="0"/>
        <v>055</v>
      </c>
      <c r="C60" s="51" t="s">
        <v>62</v>
      </c>
      <c r="D60" s="52">
        <v>14527749</v>
      </c>
      <c r="E60" s="52">
        <f>VLOOKUP(C60,'[1]PASO 5'!$B$6:$E$217,4,FALSE)</f>
        <v>15719141.21265305</v>
      </c>
      <c r="F60" s="52">
        <f>VLOOKUP(C60,'PUBLICACION 2019'!$B$4:$C$215,2,FALSE)</f>
        <v>22174455</v>
      </c>
      <c r="G60" s="52">
        <f t="shared" si="1"/>
        <v>7646706</v>
      </c>
      <c r="H60" s="61">
        <f t="shared" si="2"/>
        <v>6455313.7873469498</v>
      </c>
      <c r="J60" s="65" t="s">
        <v>348</v>
      </c>
      <c r="K60" s="63" t="s">
        <v>347</v>
      </c>
    </row>
    <row r="61" spans="1:11" ht="13.8" x14ac:dyDescent="0.25">
      <c r="A61" s="60">
        <v>56</v>
      </c>
      <c r="B61" s="70" t="str">
        <f t="shared" si="0"/>
        <v>056</v>
      </c>
      <c r="C61" s="51" t="s">
        <v>63</v>
      </c>
      <c r="D61" s="52">
        <v>9451646</v>
      </c>
      <c r="E61" s="52">
        <f>VLOOKUP(C61,'[1]PASO 5'!$B$6:$E$217,4,FALSE)</f>
        <v>10278209.451718096</v>
      </c>
      <c r="F61" s="52">
        <f>VLOOKUP(C61,'PUBLICACION 2019'!$B$4:$C$215,2,FALSE)</f>
        <v>15664134</v>
      </c>
      <c r="G61" s="52">
        <f t="shared" si="1"/>
        <v>6212488</v>
      </c>
      <c r="H61" s="61">
        <f t="shared" si="2"/>
        <v>5385924.5482819043</v>
      </c>
      <c r="J61" s="65" t="s">
        <v>350</v>
      </c>
      <c r="K61" s="63" t="s">
        <v>349</v>
      </c>
    </row>
    <row r="62" spans="1:11" ht="13.8" x14ac:dyDescent="0.25">
      <c r="A62" s="60">
        <v>57</v>
      </c>
      <c r="B62" s="70" t="str">
        <f t="shared" si="0"/>
        <v>057</v>
      </c>
      <c r="C62" s="51" t="s">
        <v>64</v>
      </c>
      <c r="D62" s="52">
        <v>16340362</v>
      </c>
      <c r="E62" s="52">
        <f>VLOOKUP(C62,'[1]PASO 5'!$B$6:$E$217,4,FALSE)</f>
        <v>17818498.606582172</v>
      </c>
      <c r="F62" s="52">
        <f>VLOOKUP(C62,'PUBLICACION 2019'!$B$4:$C$215,2,FALSE)</f>
        <v>23906229</v>
      </c>
      <c r="G62" s="52">
        <f t="shared" si="1"/>
        <v>7565867</v>
      </c>
      <c r="H62" s="61">
        <f t="shared" si="2"/>
        <v>6087730.3934178278</v>
      </c>
      <c r="J62" s="65" t="s">
        <v>352</v>
      </c>
      <c r="K62" s="63" t="s">
        <v>351</v>
      </c>
    </row>
    <row r="63" spans="1:11" ht="13.8" x14ac:dyDescent="0.25">
      <c r="A63" s="60">
        <v>58</v>
      </c>
      <c r="B63" s="70" t="str">
        <f t="shared" si="0"/>
        <v>058</v>
      </c>
      <c r="C63" s="51" t="s">
        <v>65</v>
      </c>
      <c r="D63" s="52">
        <v>77929257</v>
      </c>
      <c r="E63" s="52">
        <f>VLOOKUP(C63,'[1]PASO 5'!$B$6:$E$217,4,FALSE)</f>
        <v>85194396.51545006</v>
      </c>
      <c r="F63" s="52">
        <f>VLOOKUP(C63,'PUBLICACION 2019'!$B$4:$C$215,2,FALSE)</f>
        <v>110310106</v>
      </c>
      <c r="G63" s="52">
        <f t="shared" si="1"/>
        <v>32380849</v>
      </c>
      <c r="H63" s="61">
        <f t="shared" si="2"/>
        <v>25115709.48454994</v>
      </c>
      <c r="J63" s="65" t="s">
        <v>354</v>
      </c>
      <c r="K63" s="63" t="s">
        <v>353</v>
      </c>
    </row>
    <row r="64" spans="1:11" ht="13.8" x14ac:dyDescent="0.25">
      <c r="A64" s="60">
        <v>59</v>
      </c>
      <c r="B64" s="70" t="str">
        <f t="shared" si="0"/>
        <v>059</v>
      </c>
      <c r="C64" s="51" t="s">
        <v>66</v>
      </c>
      <c r="D64" s="52">
        <v>11544553</v>
      </c>
      <c r="E64" s="52">
        <f>VLOOKUP(C64,'[1]PASO 5'!$B$6:$E$217,4,FALSE)</f>
        <v>12269177.650718974</v>
      </c>
      <c r="F64" s="52">
        <f>VLOOKUP(C64,'PUBLICACION 2019'!$B$4:$C$215,2,FALSE)</f>
        <v>18054573</v>
      </c>
      <c r="G64" s="52">
        <f t="shared" si="1"/>
        <v>6510020</v>
      </c>
      <c r="H64" s="61">
        <f t="shared" si="2"/>
        <v>5785395.3492810261</v>
      </c>
      <c r="J64" s="65" t="s">
        <v>356</v>
      </c>
      <c r="K64" s="63" t="s">
        <v>355</v>
      </c>
    </row>
    <row r="65" spans="1:11" ht="13.8" x14ac:dyDescent="0.25">
      <c r="A65" s="60">
        <v>60</v>
      </c>
      <c r="B65" s="70" t="str">
        <f t="shared" si="0"/>
        <v>060</v>
      </c>
      <c r="C65" s="51" t="s">
        <v>67</v>
      </c>
      <c r="D65" s="52">
        <v>20048817</v>
      </c>
      <c r="E65" s="52">
        <f>VLOOKUP(C65,'[1]PASO 5'!$B$6:$E$217,4,FALSE)</f>
        <v>21883849.715232104</v>
      </c>
      <c r="F65" s="52">
        <f>VLOOKUP(C65,'PUBLICACION 2019'!$B$4:$C$215,2,FALSE)</f>
        <v>27739779</v>
      </c>
      <c r="G65" s="52">
        <f t="shared" si="1"/>
        <v>7690962</v>
      </c>
      <c r="H65" s="61">
        <f t="shared" si="2"/>
        <v>5855929.2847678959</v>
      </c>
      <c r="J65" s="65" t="s">
        <v>358</v>
      </c>
      <c r="K65" s="63" t="s">
        <v>357</v>
      </c>
    </row>
    <row r="66" spans="1:11" ht="13.8" x14ac:dyDescent="0.25">
      <c r="A66" s="60">
        <v>61</v>
      </c>
      <c r="B66" s="70" t="str">
        <f t="shared" si="0"/>
        <v>061</v>
      </c>
      <c r="C66" s="51" t="s">
        <v>68</v>
      </c>
      <c r="D66" s="52">
        <v>114874710</v>
      </c>
      <c r="E66" s="52">
        <f>VLOOKUP(C66,'[1]PASO 5'!$B$6:$E$217,4,FALSE)</f>
        <v>124845755.59394819</v>
      </c>
      <c r="F66" s="52">
        <f>VLOOKUP(C66,'PUBLICACION 2019'!$B$4:$C$215,2,FALSE)</f>
        <v>142427704</v>
      </c>
      <c r="G66" s="52">
        <f t="shared" si="1"/>
        <v>27552994</v>
      </c>
      <c r="H66" s="61">
        <f t="shared" si="2"/>
        <v>17581948.406051815</v>
      </c>
      <c r="J66" s="65" t="s">
        <v>360</v>
      </c>
      <c r="K66" s="63" t="s">
        <v>359</v>
      </c>
    </row>
    <row r="67" spans="1:11" ht="13.8" x14ac:dyDescent="0.25">
      <c r="A67" s="60">
        <v>62</v>
      </c>
      <c r="B67" s="70" t="str">
        <f t="shared" si="0"/>
        <v>062</v>
      </c>
      <c r="C67" s="51" t="s">
        <v>69</v>
      </c>
      <c r="D67" s="52">
        <v>18769110</v>
      </c>
      <c r="E67" s="52">
        <f>VLOOKUP(C67,'[1]PASO 5'!$B$6:$E$217,4,FALSE)</f>
        <v>21159713.805554651</v>
      </c>
      <c r="F67" s="52">
        <f>VLOOKUP(C67,'PUBLICACION 2019'!$B$4:$C$215,2,FALSE)</f>
        <v>26177406</v>
      </c>
      <c r="G67" s="52">
        <f t="shared" si="1"/>
        <v>7408296</v>
      </c>
      <c r="H67" s="61">
        <f t="shared" si="2"/>
        <v>5017692.1944453493</v>
      </c>
      <c r="J67" s="65" t="s">
        <v>362</v>
      </c>
      <c r="K67" s="63" t="s">
        <v>361</v>
      </c>
    </row>
    <row r="68" spans="1:11" ht="13.8" x14ac:dyDescent="0.25">
      <c r="A68" s="60">
        <v>63</v>
      </c>
      <c r="B68" s="70" t="str">
        <f t="shared" si="0"/>
        <v>063</v>
      </c>
      <c r="C68" s="51" t="s">
        <v>70</v>
      </c>
      <c r="D68" s="52">
        <v>22703048</v>
      </c>
      <c r="E68" s="52">
        <f>VLOOKUP(C68,'[1]PASO 5'!$B$6:$E$217,4,FALSE)</f>
        <v>24823024.049438037</v>
      </c>
      <c r="F68" s="52">
        <f>VLOOKUP(C68,'PUBLICACION 2019'!$B$4:$C$215,2,FALSE)</f>
        <v>31129902</v>
      </c>
      <c r="G68" s="52">
        <f t="shared" si="1"/>
        <v>8426854</v>
      </c>
      <c r="H68" s="61">
        <f t="shared" si="2"/>
        <v>6306877.950561963</v>
      </c>
      <c r="J68" s="65" t="s">
        <v>364</v>
      </c>
      <c r="K68" s="63" t="s">
        <v>363</v>
      </c>
    </row>
    <row r="69" spans="1:11" ht="13.8" x14ac:dyDescent="0.25">
      <c r="A69" s="60">
        <v>64</v>
      </c>
      <c r="B69" s="70" t="str">
        <f t="shared" si="0"/>
        <v>064</v>
      </c>
      <c r="C69" s="51" t="s">
        <v>71</v>
      </c>
      <c r="D69" s="52">
        <v>5209506</v>
      </c>
      <c r="E69" s="52">
        <f>VLOOKUP(C69,'[1]PASO 5'!$B$6:$E$217,4,FALSE)</f>
        <v>5719203.6553328838</v>
      </c>
      <c r="F69" s="52">
        <f>VLOOKUP(C69,'PUBLICACION 2019'!$B$4:$C$215,2,FALSE)</f>
        <v>11537956</v>
      </c>
      <c r="G69" s="52">
        <f t="shared" si="1"/>
        <v>6328450</v>
      </c>
      <c r="H69" s="61">
        <f t="shared" si="2"/>
        <v>5818752.3446671162</v>
      </c>
      <c r="J69" s="65" t="s">
        <v>366</v>
      </c>
      <c r="K69" s="63" t="s">
        <v>365</v>
      </c>
    </row>
    <row r="70" spans="1:11" ht="13.8" x14ac:dyDescent="0.25">
      <c r="A70" s="60">
        <v>65</v>
      </c>
      <c r="B70" s="70" t="str">
        <f t="shared" si="0"/>
        <v>065</v>
      </c>
      <c r="C70" s="51" t="s">
        <v>72</v>
      </c>
      <c r="D70" s="52">
        <v>30308561</v>
      </c>
      <c r="E70" s="52">
        <f>VLOOKUP(C70,'[1]PASO 5'!$B$6:$E$217,4,FALSE)</f>
        <v>31666239.451203264</v>
      </c>
      <c r="F70" s="52">
        <f>VLOOKUP(C70,'PUBLICACION 2019'!$B$4:$C$215,2,FALSE)</f>
        <v>41994010</v>
      </c>
      <c r="G70" s="52">
        <f t="shared" si="1"/>
        <v>11685449</v>
      </c>
      <c r="H70" s="61">
        <f t="shared" si="2"/>
        <v>10327770.548796736</v>
      </c>
      <c r="J70" s="65" t="s">
        <v>368</v>
      </c>
      <c r="K70" s="63" t="s">
        <v>367</v>
      </c>
    </row>
    <row r="71" spans="1:11" ht="13.8" x14ac:dyDescent="0.25">
      <c r="A71" s="60">
        <v>66</v>
      </c>
      <c r="B71" s="70" t="str">
        <f t="shared" ref="B71:B134" si="3">VLOOKUP(C71,$J$5:$K$216,2,FALSE)</f>
        <v>066</v>
      </c>
      <c r="C71" s="51" t="s">
        <v>73</v>
      </c>
      <c r="D71" s="52">
        <v>34621271</v>
      </c>
      <c r="E71" s="52">
        <f>VLOOKUP(C71,'[1]PASO 5'!$B$6:$E$217,4,FALSE)</f>
        <v>37727559.608871803</v>
      </c>
      <c r="F71" s="52">
        <f>VLOOKUP(C71,'PUBLICACION 2019'!$B$4:$C$215,2,FALSE)</f>
        <v>50543828</v>
      </c>
      <c r="G71" s="52">
        <f t="shared" ref="G71:G134" si="4">+F71-D71</f>
        <v>15922557</v>
      </c>
      <c r="H71" s="61">
        <f t="shared" ref="H71:H134" si="5">+F71-E71</f>
        <v>12816268.391128197</v>
      </c>
      <c r="J71" s="65" t="s">
        <v>370</v>
      </c>
      <c r="K71" s="63" t="s">
        <v>369</v>
      </c>
    </row>
    <row r="72" spans="1:11" ht="13.8" x14ac:dyDescent="0.25">
      <c r="A72" s="60">
        <v>67</v>
      </c>
      <c r="B72" s="70" t="str">
        <f t="shared" si="3"/>
        <v>067</v>
      </c>
      <c r="C72" s="51" t="s">
        <v>74</v>
      </c>
      <c r="D72" s="52">
        <v>22291528</v>
      </c>
      <c r="E72" s="52">
        <f>VLOOKUP(C72,'[1]PASO 5'!$B$6:$E$217,4,FALSE)</f>
        <v>25698999.671692275</v>
      </c>
      <c r="F72" s="52">
        <f>VLOOKUP(C72,'PUBLICACION 2019'!$B$4:$C$215,2,FALSE)</f>
        <v>39985894</v>
      </c>
      <c r="G72" s="52">
        <f t="shared" si="4"/>
        <v>17694366</v>
      </c>
      <c r="H72" s="61">
        <f t="shared" si="5"/>
        <v>14286894.328307725</v>
      </c>
      <c r="J72" s="65" t="s">
        <v>372</v>
      </c>
      <c r="K72" s="63" t="s">
        <v>371</v>
      </c>
    </row>
    <row r="73" spans="1:11" ht="13.8" x14ac:dyDescent="0.25">
      <c r="A73" s="60">
        <v>68</v>
      </c>
      <c r="B73" s="70" t="str">
        <f t="shared" si="3"/>
        <v>068</v>
      </c>
      <c r="C73" s="51" t="s">
        <v>75</v>
      </c>
      <c r="D73" s="52">
        <v>20531684</v>
      </c>
      <c r="E73" s="52">
        <f>VLOOKUP(C73,'[1]PASO 5'!$B$6:$E$217,4,FALSE)</f>
        <v>21708876.466236655</v>
      </c>
      <c r="F73" s="52">
        <f>VLOOKUP(C73,'PUBLICACION 2019'!$B$4:$C$215,2,FALSE)</f>
        <v>28891004</v>
      </c>
      <c r="G73" s="52">
        <f t="shared" si="4"/>
        <v>8359320</v>
      </c>
      <c r="H73" s="61">
        <f t="shared" si="5"/>
        <v>7182127.5337633453</v>
      </c>
      <c r="J73" s="65" t="s">
        <v>374</v>
      </c>
      <c r="K73" s="63" t="s">
        <v>373</v>
      </c>
    </row>
    <row r="74" spans="1:11" ht="13.8" x14ac:dyDescent="0.25">
      <c r="A74" s="60">
        <v>69</v>
      </c>
      <c r="B74" s="70" t="str">
        <f t="shared" si="3"/>
        <v>069</v>
      </c>
      <c r="C74" s="51" t="s">
        <v>76</v>
      </c>
      <c r="D74" s="52">
        <v>18905778</v>
      </c>
      <c r="E74" s="52">
        <f>VLOOKUP(C74,'[1]PASO 5'!$B$6:$E$217,4,FALSE)</f>
        <v>20010241.437662601</v>
      </c>
      <c r="F74" s="52">
        <f>VLOOKUP(C74,'PUBLICACION 2019'!$B$4:$C$215,2,FALSE)</f>
        <v>26313863</v>
      </c>
      <c r="G74" s="52">
        <f t="shared" si="4"/>
        <v>7408085</v>
      </c>
      <c r="H74" s="61">
        <f t="shared" si="5"/>
        <v>6303621.5623373985</v>
      </c>
      <c r="J74" s="65" t="s">
        <v>376</v>
      </c>
      <c r="K74" s="63" t="s">
        <v>375</v>
      </c>
    </row>
    <row r="75" spans="1:11" ht="13.8" x14ac:dyDescent="0.25">
      <c r="A75" s="60">
        <v>70</v>
      </c>
      <c r="B75" s="70" t="str">
        <f t="shared" si="3"/>
        <v>070</v>
      </c>
      <c r="C75" s="51" t="s">
        <v>77</v>
      </c>
      <c r="D75" s="52">
        <v>21405703</v>
      </c>
      <c r="E75" s="52">
        <f>VLOOKUP(C75,'[1]PASO 5'!$B$6:$E$217,4,FALSE)</f>
        <v>23945192.834543366</v>
      </c>
      <c r="F75" s="52">
        <f>VLOOKUP(C75,'PUBLICACION 2019'!$B$4:$C$215,2,FALSE)</f>
        <v>31327606</v>
      </c>
      <c r="G75" s="52">
        <f t="shared" si="4"/>
        <v>9921903</v>
      </c>
      <c r="H75" s="61">
        <f t="shared" si="5"/>
        <v>7382413.165456634</v>
      </c>
      <c r="J75" s="65" t="s">
        <v>378</v>
      </c>
      <c r="K75" s="63" t="s">
        <v>377</v>
      </c>
    </row>
    <row r="76" spans="1:11" ht="13.8" x14ac:dyDescent="0.25">
      <c r="A76" s="60">
        <v>71</v>
      </c>
      <c r="B76" s="70" t="str">
        <f t="shared" si="3"/>
        <v>071</v>
      </c>
      <c r="C76" s="51" t="s">
        <v>78</v>
      </c>
      <c r="D76" s="52">
        <v>38245541</v>
      </c>
      <c r="E76" s="52">
        <f>VLOOKUP(C76,'[1]PASO 5'!$B$6:$E$217,4,FALSE)</f>
        <v>42151425.866405338</v>
      </c>
      <c r="F76" s="52">
        <f>VLOOKUP(C76,'PUBLICACION 2019'!$B$4:$C$215,2,FALSE)</f>
        <v>53921763</v>
      </c>
      <c r="G76" s="52">
        <f t="shared" si="4"/>
        <v>15676222</v>
      </c>
      <c r="H76" s="61">
        <f t="shared" si="5"/>
        <v>11770337.133594662</v>
      </c>
      <c r="J76" s="65" t="s">
        <v>380</v>
      </c>
      <c r="K76" s="63" t="s">
        <v>379</v>
      </c>
    </row>
    <row r="77" spans="1:11" ht="13.8" x14ac:dyDescent="0.25">
      <c r="A77" s="60">
        <v>72</v>
      </c>
      <c r="B77" s="70" t="str">
        <f t="shared" si="3"/>
        <v>072</v>
      </c>
      <c r="C77" s="51" t="s">
        <v>79</v>
      </c>
      <c r="D77" s="52">
        <v>36062081</v>
      </c>
      <c r="E77" s="52">
        <f>VLOOKUP(C77,'[1]PASO 5'!$B$6:$E$217,4,FALSE)</f>
        <v>38290415.977620006</v>
      </c>
      <c r="F77" s="52">
        <f>VLOOKUP(C77,'PUBLICACION 2019'!$B$4:$C$215,2,FALSE)</f>
        <v>44678554</v>
      </c>
      <c r="G77" s="52">
        <f t="shared" si="4"/>
        <v>8616473</v>
      </c>
      <c r="H77" s="61">
        <f t="shared" si="5"/>
        <v>6388138.0223799944</v>
      </c>
      <c r="J77" s="66" t="s">
        <v>382</v>
      </c>
      <c r="K77" s="63" t="s">
        <v>381</v>
      </c>
    </row>
    <row r="78" spans="1:11" ht="13.8" x14ac:dyDescent="0.25">
      <c r="A78" s="60">
        <v>73</v>
      </c>
      <c r="B78" s="70" t="str">
        <f t="shared" si="3"/>
        <v>073</v>
      </c>
      <c r="C78" s="51" t="s">
        <v>80</v>
      </c>
      <c r="D78" s="52">
        <v>43132534</v>
      </c>
      <c r="E78" s="52">
        <f>VLOOKUP(C78,'[1]PASO 5'!$B$6:$E$217,4,FALSE)</f>
        <v>47060574.002344251</v>
      </c>
      <c r="F78" s="52">
        <f>VLOOKUP(C78,'PUBLICACION 2019'!$B$4:$C$215,2,FALSE)</f>
        <v>63170270</v>
      </c>
      <c r="G78" s="52">
        <f t="shared" si="4"/>
        <v>20037736</v>
      </c>
      <c r="H78" s="61">
        <f t="shared" si="5"/>
        <v>16109695.997655749</v>
      </c>
      <c r="J78" s="66" t="s">
        <v>384</v>
      </c>
      <c r="K78" s="63" t="s">
        <v>383</v>
      </c>
    </row>
    <row r="79" spans="1:11" ht="13.8" x14ac:dyDescent="0.25">
      <c r="A79" s="60">
        <v>74</v>
      </c>
      <c r="B79" s="70" t="str">
        <f t="shared" si="3"/>
        <v>074</v>
      </c>
      <c r="C79" s="51" t="s">
        <v>81</v>
      </c>
      <c r="D79" s="52">
        <v>3139270</v>
      </c>
      <c r="E79" s="52">
        <f>VLOOKUP(C79,'[1]PASO 5'!$B$6:$E$217,4,FALSE)</f>
        <v>3351239.6857431894</v>
      </c>
      <c r="F79" s="52">
        <f>VLOOKUP(C79,'PUBLICACION 2019'!$B$4:$C$215,2,FALSE)</f>
        <v>6607098</v>
      </c>
      <c r="G79" s="52">
        <f t="shared" si="4"/>
        <v>3467828</v>
      </c>
      <c r="H79" s="61">
        <f t="shared" si="5"/>
        <v>3255858.3142568106</v>
      </c>
      <c r="J79" s="65" t="s">
        <v>386</v>
      </c>
      <c r="K79" s="63" t="s">
        <v>385</v>
      </c>
    </row>
    <row r="80" spans="1:11" ht="13.8" x14ac:dyDescent="0.25">
      <c r="A80" s="60">
        <v>75</v>
      </c>
      <c r="B80" s="70" t="str">
        <f t="shared" si="3"/>
        <v>075</v>
      </c>
      <c r="C80" s="51" t="s">
        <v>82</v>
      </c>
      <c r="D80" s="52">
        <v>15656141</v>
      </c>
      <c r="E80" s="52">
        <f>VLOOKUP(C80,'[1]PASO 5'!$B$6:$E$217,4,FALSE)</f>
        <v>17382167.306318656</v>
      </c>
      <c r="F80" s="52">
        <f>VLOOKUP(C80,'PUBLICACION 2019'!$B$4:$C$215,2,FALSE)</f>
        <v>23717196</v>
      </c>
      <c r="G80" s="52">
        <f t="shared" si="4"/>
        <v>8061055</v>
      </c>
      <c r="H80" s="61">
        <f t="shared" si="5"/>
        <v>6335028.6936813444</v>
      </c>
      <c r="J80" s="65" t="s">
        <v>388</v>
      </c>
      <c r="K80" s="63" t="s">
        <v>387</v>
      </c>
    </row>
    <row r="81" spans="1:11" ht="13.8" x14ac:dyDescent="0.25">
      <c r="A81" s="60">
        <v>76</v>
      </c>
      <c r="B81" s="70" t="str">
        <f t="shared" si="3"/>
        <v>076</v>
      </c>
      <c r="C81" s="51" t="s">
        <v>83</v>
      </c>
      <c r="D81" s="52">
        <v>24233912</v>
      </c>
      <c r="E81" s="52">
        <f>VLOOKUP(C81,'[1]PASO 5'!$B$6:$E$217,4,FALSE)</f>
        <v>26758666.230786573</v>
      </c>
      <c r="F81" s="52">
        <f>VLOOKUP(C81,'PUBLICACION 2019'!$B$4:$C$215,2,FALSE)</f>
        <v>40391329</v>
      </c>
      <c r="G81" s="52">
        <f t="shared" si="4"/>
        <v>16157417</v>
      </c>
      <c r="H81" s="61">
        <f t="shared" si="5"/>
        <v>13632662.769213427</v>
      </c>
      <c r="J81" s="65" t="s">
        <v>390</v>
      </c>
      <c r="K81" s="63" t="s">
        <v>389</v>
      </c>
    </row>
    <row r="82" spans="1:11" ht="13.8" x14ac:dyDescent="0.25">
      <c r="A82" s="60">
        <v>77</v>
      </c>
      <c r="B82" s="70" t="str">
        <f t="shared" si="3"/>
        <v>077</v>
      </c>
      <c r="C82" s="51" t="s">
        <v>84</v>
      </c>
      <c r="D82" s="52">
        <v>27902028</v>
      </c>
      <c r="E82" s="52">
        <f>VLOOKUP(C82,'[1]PASO 5'!$B$6:$E$217,4,FALSE)</f>
        <v>29714580.096535113</v>
      </c>
      <c r="F82" s="52">
        <f>VLOOKUP(C82,'PUBLICACION 2019'!$B$4:$C$215,2,FALSE)</f>
        <v>40519065</v>
      </c>
      <c r="G82" s="52">
        <f t="shared" si="4"/>
        <v>12617037</v>
      </c>
      <c r="H82" s="61">
        <f t="shared" si="5"/>
        <v>10804484.903464887</v>
      </c>
      <c r="J82" s="65" t="s">
        <v>392</v>
      </c>
      <c r="K82" s="63" t="s">
        <v>391</v>
      </c>
    </row>
    <row r="83" spans="1:11" ht="13.8" x14ac:dyDescent="0.25">
      <c r="A83" s="60">
        <v>78</v>
      </c>
      <c r="B83" s="70" t="str">
        <f t="shared" si="3"/>
        <v>078</v>
      </c>
      <c r="C83" s="51" t="s">
        <v>85</v>
      </c>
      <c r="D83" s="52">
        <v>19759133</v>
      </c>
      <c r="E83" s="52">
        <f>VLOOKUP(C83,'[1]PASO 5'!$B$6:$E$217,4,FALSE)</f>
        <v>21649754.703140955</v>
      </c>
      <c r="F83" s="52">
        <f>VLOOKUP(C83,'PUBLICACION 2019'!$B$4:$C$215,2,FALSE)</f>
        <v>28512971</v>
      </c>
      <c r="G83" s="52">
        <f t="shared" si="4"/>
        <v>8753838</v>
      </c>
      <c r="H83" s="61">
        <f t="shared" si="5"/>
        <v>6863216.2968590446</v>
      </c>
      <c r="J83" s="65" t="s">
        <v>394</v>
      </c>
      <c r="K83" s="63" t="s">
        <v>393</v>
      </c>
    </row>
    <row r="84" spans="1:11" ht="13.8" x14ac:dyDescent="0.25">
      <c r="A84" s="60">
        <v>79</v>
      </c>
      <c r="B84" s="70" t="str">
        <f t="shared" si="3"/>
        <v>079</v>
      </c>
      <c r="C84" s="51" t="s">
        <v>86</v>
      </c>
      <c r="D84" s="52">
        <v>10869901</v>
      </c>
      <c r="E84" s="52">
        <f>VLOOKUP(C84,'[1]PASO 5'!$B$6:$E$217,4,FALSE)</f>
        <v>11825836.334603313</v>
      </c>
      <c r="F84" s="52">
        <f>VLOOKUP(C84,'PUBLICACION 2019'!$B$4:$C$215,2,FALSE)</f>
        <v>16557770</v>
      </c>
      <c r="G84" s="52">
        <f t="shared" si="4"/>
        <v>5687869</v>
      </c>
      <c r="H84" s="61">
        <f t="shared" si="5"/>
        <v>4731933.6653966866</v>
      </c>
      <c r="J84" s="65" t="s">
        <v>396</v>
      </c>
      <c r="K84" s="63" t="s">
        <v>395</v>
      </c>
    </row>
    <row r="85" spans="1:11" ht="13.8" x14ac:dyDescent="0.25">
      <c r="A85" s="60">
        <v>80</v>
      </c>
      <c r="B85" s="70" t="str">
        <f t="shared" si="3"/>
        <v>080</v>
      </c>
      <c r="C85" s="51" t="s">
        <v>87</v>
      </c>
      <c r="D85" s="52">
        <v>21315618</v>
      </c>
      <c r="E85" s="52">
        <f>VLOOKUP(C85,'[1]PASO 5'!$B$6:$E$217,4,FALSE)</f>
        <v>24483276.70765366</v>
      </c>
      <c r="F85" s="52">
        <f>VLOOKUP(C85,'PUBLICACION 2019'!$B$4:$C$215,2,FALSE)</f>
        <v>29786322</v>
      </c>
      <c r="G85" s="52">
        <f t="shared" si="4"/>
        <v>8470704</v>
      </c>
      <c r="H85" s="61">
        <f t="shared" si="5"/>
        <v>5303045.2923463397</v>
      </c>
      <c r="J85" s="65" t="s">
        <v>398</v>
      </c>
      <c r="K85" s="63" t="s">
        <v>397</v>
      </c>
    </row>
    <row r="86" spans="1:11" ht="13.8" x14ac:dyDescent="0.25">
      <c r="A86" s="60">
        <v>81</v>
      </c>
      <c r="B86" s="70" t="str">
        <f t="shared" si="3"/>
        <v>081</v>
      </c>
      <c r="C86" s="51" t="s">
        <v>88</v>
      </c>
      <c r="D86" s="52">
        <v>16296141</v>
      </c>
      <c r="E86" s="52">
        <f>VLOOKUP(C86,'[1]PASO 5'!$B$6:$E$217,4,FALSE)</f>
        <v>17100232.00231427</v>
      </c>
      <c r="F86" s="52">
        <f>VLOOKUP(C86,'PUBLICACION 2019'!$B$4:$C$215,2,FALSE)</f>
        <v>24440587</v>
      </c>
      <c r="G86" s="52">
        <f t="shared" si="4"/>
        <v>8144446</v>
      </c>
      <c r="H86" s="61">
        <f t="shared" si="5"/>
        <v>7340354.9976857305</v>
      </c>
      <c r="J86" s="65" t="s">
        <v>400</v>
      </c>
      <c r="K86" s="63" t="s">
        <v>399</v>
      </c>
    </row>
    <row r="87" spans="1:11" ht="13.8" x14ac:dyDescent="0.25">
      <c r="A87" s="60">
        <v>82</v>
      </c>
      <c r="B87" s="70" t="str">
        <f t="shared" si="3"/>
        <v>082</v>
      </c>
      <c r="C87" s="51" t="s">
        <v>89</v>
      </c>
      <c r="D87" s="52">
        <v>8014002</v>
      </c>
      <c r="E87" s="52">
        <f>VLOOKUP(C87,'[1]PASO 5'!$B$6:$E$217,4,FALSE)</f>
        <v>8686978.5178011227</v>
      </c>
      <c r="F87" s="52">
        <f>VLOOKUP(C87,'PUBLICACION 2019'!$B$4:$C$215,2,FALSE)</f>
        <v>13846246</v>
      </c>
      <c r="G87" s="52">
        <f t="shared" si="4"/>
        <v>5832244</v>
      </c>
      <c r="H87" s="61">
        <f t="shared" si="5"/>
        <v>5159267.4821988773</v>
      </c>
      <c r="J87" s="65" t="s">
        <v>402</v>
      </c>
      <c r="K87" s="63" t="s">
        <v>401</v>
      </c>
    </row>
    <row r="88" spans="1:11" ht="13.8" x14ac:dyDescent="0.25">
      <c r="A88" s="60">
        <v>83</v>
      </c>
      <c r="B88" s="70" t="str">
        <f t="shared" si="3"/>
        <v>083</v>
      </c>
      <c r="C88" s="51" t="s">
        <v>90</v>
      </c>
      <c r="D88" s="52">
        <v>85901782</v>
      </c>
      <c r="E88" s="52">
        <f>VLOOKUP(C88,'[1]PASO 5'!$B$6:$E$217,4,FALSE)</f>
        <v>95382761.015240863</v>
      </c>
      <c r="F88" s="52">
        <f>VLOOKUP(C88,'PUBLICACION 2019'!$B$4:$C$215,2,FALSE)</f>
        <v>117497514</v>
      </c>
      <c r="G88" s="52">
        <f t="shared" si="4"/>
        <v>31595732</v>
      </c>
      <c r="H88" s="61">
        <f t="shared" si="5"/>
        <v>22114752.984759137</v>
      </c>
      <c r="J88" s="65" t="s">
        <v>404</v>
      </c>
      <c r="K88" s="63" t="s">
        <v>403</v>
      </c>
    </row>
    <row r="89" spans="1:11" ht="13.8" x14ac:dyDescent="0.25">
      <c r="A89" s="60">
        <v>84</v>
      </c>
      <c r="B89" s="70" t="str">
        <f t="shared" si="3"/>
        <v>084</v>
      </c>
      <c r="C89" s="51" t="s">
        <v>91</v>
      </c>
      <c r="D89" s="52">
        <v>4898919</v>
      </c>
      <c r="E89" s="52">
        <f>VLOOKUP(C89,'[1]PASO 5'!$B$6:$E$217,4,FALSE)</f>
        <v>5216852.3214705577</v>
      </c>
      <c r="F89" s="52">
        <f>VLOOKUP(C89,'PUBLICACION 2019'!$B$4:$C$215,2,FALSE)</f>
        <v>8688040</v>
      </c>
      <c r="G89" s="52">
        <f t="shared" si="4"/>
        <v>3789121</v>
      </c>
      <c r="H89" s="61">
        <f t="shared" si="5"/>
        <v>3471187.6785294423</v>
      </c>
      <c r="J89" s="65" t="s">
        <v>406</v>
      </c>
      <c r="K89" s="63" t="s">
        <v>405</v>
      </c>
    </row>
    <row r="90" spans="1:11" ht="13.8" x14ac:dyDescent="0.25">
      <c r="A90" s="60">
        <v>85</v>
      </c>
      <c r="B90" s="70" t="str">
        <f t="shared" si="3"/>
        <v>085</v>
      </c>
      <c r="C90" s="51" t="s">
        <v>92</v>
      </c>
      <c r="D90" s="52">
        <v>31790210</v>
      </c>
      <c r="E90" s="52">
        <f>VLOOKUP(C90,'[1]PASO 5'!$B$6:$E$217,4,FALSE)</f>
        <v>33274299.607927408</v>
      </c>
      <c r="F90" s="52">
        <f>VLOOKUP(C90,'PUBLICACION 2019'!$B$4:$C$215,2,FALSE)</f>
        <v>43119873</v>
      </c>
      <c r="G90" s="52">
        <f t="shared" si="4"/>
        <v>11329663</v>
      </c>
      <c r="H90" s="61">
        <f t="shared" si="5"/>
        <v>9845573.3920725919</v>
      </c>
      <c r="J90" s="65" t="s">
        <v>408</v>
      </c>
      <c r="K90" s="63" t="s">
        <v>407</v>
      </c>
    </row>
    <row r="91" spans="1:11" ht="13.8" x14ac:dyDescent="0.25">
      <c r="A91" s="60">
        <v>86</v>
      </c>
      <c r="B91" s="70" t="str">
        <f t="shared" si="3"/>
        <v>086</v>
      </c>
      <c r="C91" s="51" t="s">
        <v>93</v>
      </c>
      <c r="D91" s="52">
        <v>41547268</v>
      </c>
      <c r="E91" s="52">
        <f>VLOOKUP(C91,'[1]PASO 5'!$B$6:$E$217,4,FALSE)</f>
        <v>47137787.037068024</v>
      </c>
      <c r="F91" s="52">
        <f>VLOOKUP(C91,'PUBLICACION 2019'!$B$4:$C$215,2,FALSE)</f>
        <v>56774960</v>
      </c>
      <c r="G91" s="52">
        <f t="shared" si="4"/>
        <v>15227692</v>
      </c>
      <c r="H91" s="61">
        <f t="shared" si="5"/>
        <v>9637172.9629319757</v>
      </c>
      <c r="J91" s="65" t="s">
        <v>410</v>
      </c>
      <c r="K91" s="63" t="s">
        <v>409</v>
      </c>
    </row>
    <row r="92" spans="1:11" ht="13.8" x14ac:dyDescent="0.25">
      <c r="A92" s="60">
        <v>87</v>
      </c>
      <c r="B92" s="70" t="str">
        <f t="shared" si="3"/>
        <v>087</v>
      </c>
      <c r="C92" s="51" t="s">
        <v>94</v>
      </c>
      <c r="D92" s="52">
        <v>119445240</v>
      </c>
      <c r="E92" s="52">
        <f>VLOOKUP(C92,'[1]PASO 5'!$B$6:$E$217,4,FALSE)</f>
        <v>127931968.82070617</v>
      </c>
      <c r="F92" s="52">
        <f>VLOOKUP(C92,'PUBLICACION 2019'!$B$4:$C$215,2,FALSE)</f>
        <v>145676406</v>
      </c>
      <c r="G92" s="52">
        <f t="shared" si="4"/>
        <v>26231166</v>
      </c>
      <c r="H92" s="61">
        <f t="shared" si="5"/>
        <v>17744437.179293826</v>
      </c>
      <c r="J92" s="65" t="s">
        <v>412</v>
      </c>
      <c r="K92" s="63" t="s">
        <v>411</v>
      </c>
    </row>
    <row r="93" spans="1:11" ht="13.8" x14ac:dyDescent="0.25">
      <c r="A93" s="60">
        <v>88</v>
      </c>
      <c r="B93" s="70" t="str">
        <f t="shared" si="3"/>
        <v>088</v>
      </c>
      <c r="C93" s="51" t="s">
        <v>95</v>
      </c>
      <c r="D93" s="52">
        <v>4360811</v>
      </c>
      <c r="E93" s="52">
        <f>VLOOKUP(C93,'[1]PASO 5'!$B$6:$E$217,4,FALSE)</f>
        <v>4803246.3488978427</v>
      </c>
      <c r="F93" s="52">
        <f>VLOOKUP(C93,'PUBLICACION 2019'!$B$4:$C$215,2,FALSE)</f>
        <v>8930065</v>
      </c>
      <c r="G93" s="52">
        <f t="shared" si="4"/>
        <v>4569254</v>
      </c>
      <c r="H93" s="61">
        <f t="shared" si="5"/>
        <v>4126818.6511021573</v>
      </c>
      <c r="J93" s="65" t="s">
        <v>414</v>
      </c>
      <c r="K93" s="63" t="s">
        <v>413</v>
      </c>
    </row>
    <row r="94" spans="1:11" ht="13.8" x14ac:dyDescent="0.25">
      <c r="A94" s="60">
        <v>89</v>
      </c>
      <c r="B94" s="70" t="str">
        <f t="shared" si="3"/>
        <v>089</v>
      </c>
      <c r="C94" s="51" t="s">
        <v>96</v>
      </c>
      <c r="D94" s="52">
        <v>23477743</v>
      </c>
      <c r="E94" s="52">
        <f>VLOOKUP(C94,'[1]PASO 5'!$B$6:$E$217,4,FALSE)</f>
        <v>25565829.473213933</v>
      </c>
      <c r="F94" s="52">
        <f>VLOOKUP(C94,'PUBLICACION 2019'!$B$4:$C$215,2,FALSE)</f>
        <v>35074330</v>
      </c>
      <c r="G94" s="52">
        <f t="shared" si="4"/>
        <v>11596587</v>
      </c>
      <c r="H94" s="61">
        <f t="shared" si="5"/>
        <v>9508500.5267860666</v>
      </c>
      <c r="J94" s="65" t="s">
        <v>416</v>
      </c>
      <c r="K94" s="63" t="s">
        <v>415</v>
      </c>
    </row>
    <row r="95" spans="1:11" ht="13.8" x14ac:dyDescent="0.25">
      <c r="A95" s="60">
        <v>90</v>
      </c>
      <c r="B95" s="70" t="str">
        <f t="shared" si="3"/>
        <v>090</v>
      </c>
      <c r="C95" s="51" t="s">
        <v>97</v>
      </c>
      <c r="D95" s="52">
        <v>5457241</v>
      </c>
      <c r="E95" s="52">
        <f>VLOOKUP(C95,'[1]PASO 5'!$B$6:$E$217,4,FALSE)</f>
        <v>5862869.0960368942</v>
      </c>
      <c r="F95" s="52">
        <f>VLOOKUP(C95,'PUBLICACION 2019'!$B$4:$C$215,2,FALSE)</f>
        <v>9894096</v>
      </c>
      <c r="G95" s="52">
        <f t="shared" si="4"/>
        <v>4436855</v>
      </c>
      <c r="H95" s="61">
        <f t="shared" si="5"/>
        <v>4031226.9039631058</v>
      </c>
      <c r="J95" s="65" t="s">
        <v>418</v>
      </c>
      <c r="K95" s="63" t="s">
        <v>417</v>
      </c>
    </row>
    <row r="96" spans="1:11" ht="13.8" x14ac:dyDescent="0.25">
      <c r="A96" s="60">
        <v>91</v>
      </c>
      <c r="B96" s="70" t="str">
        <f t="shared" si="3"/>
        <v>091</v>
      </c>
      <c r="C96" s="51" t="s">
        <v>98</v>
      </c>
      <c r="D96" s="52">
        <v>23709362</v>
      </c>
      <c r="E96" s="52">
        <f>VLOOKUP(C96,'[1]PASO 5'!$B$6:$E$217,4,FALSE)</f>
        <v>26084959.00207597</v>
      </c>
      <c r="F96" s="52">
        <f>VLOOKUP(C96,'PUBLICACION 2019'!$B$4:$C$215,2,FALSE)</f>
        <v>36626073</v>
      </c>
      <c r="G96" s="52">
        <f t="shared" si="4"/>
        <v>12916711</v>
      </c>
      <c r="H96" s="61">
        <f t="shared" si="5"/>
        <v>10541113.99792403</v>
      </c>
      <c r="J96" s="65" t="s">
        <v>420</v>
      </c>
      <c r="K96" s="63" t="s">
        <v>419</v>
      </c>
    </row>
    <row r="97" spans="1:11" ht="13.8" x14ac:dyDescent="0.25">
      <c r="A97" s="60">
        <v>92</v>
      </c>
      <c r="B97" s="70" t="str">
        <f t="shared" si="3"/>
        <v>092</v>
      </c>
      <c r="C97" s="51" t="s">
        <v>99</v>
      </c>
      <c r="D97" s="52">
        <v>23787734</v>
      </c>
      <c r="E97" s="52">
        <f>VLOOKUP(C97,'[1]PASO 5'!$B$6:$E$217,4,FALSE)</f>
        <v>25855692.918743052</v>
      </c>
      <c r="F97" s="52">
        <f>VLOOKUP(C97,'PUBLICACION 2019'!$B$4:$C$215,2,FALSE)</f>
        <v>33935024</v>
      </c>
      <c r="G97" s="52">
        <f t="shared" si="4"/>
        <v>10147290</v>
      </c>
      <c r="H97" s="61">
        <f t="shared" si="5"/>
        <v>8079331.0812569484</v>
      </c>
      <c r="J97" s="65" t="s">
        <v>422</v>
      </c>
      <c r="K97" s="63" t="s">
        <v>421</v>
      </c>
    </row>
    <row r="98" spans="1:11" ht="13.8" x14ac:dyDescent="0.25">
      <c r="A98" s="60">
        <v>93</v>
      </c>
      <c r="B98" s="70" t="str">
        <f t="shared" si="3"/>
        <v>093</v>
      </c>
      <c r="C98" s="51" t="s">
        <v>100</v>
      </c>
      <c r="D98" s="52">
        <v>8856173</v>
      </c>
      <c r="E98" s="52">
        <f>VLOOKUP(C98,'[1]PASO 5'!$B$6:$E$217,4,FALSE)</f>
        <v>9365391.725835124</v>
      </c>
      <c r="F98" s="52">
        <f>VLOOKUP(C98,'PUBLICACION 2019'!$B$4:$C$215,2,FALSE)</f>
        <v>13609751</v>
      </c>
      <c r="G98" s="52">
        <f t="shared" si="4"/>
        <v>4753578</v>
      </c>
      <c r="H98" s="61">
        <f t="shared" si="5"/>
        <v>4244359.274164876</v>
      </c>
      <c r="J98" s="65" t="s">
        <v>424</v>
      </c>
      <c r="K98" s="63" t="s">
        <v>423</v>
      </c>
    </row>
    <row r="99" spans="1:11" ht="13.8" x14ac:dyDescent="0.25">
      <c r="A99" s="60">
        <v>94</v>
      </c>
      <c r="B99" s="70" t="str">
        <f t="shared" si="3"/>
        <v>094</v>
      </c>
      <c r="C99" s="51" t="s">
        <v>101</v>
      </c>
      <c r="D99" s="52">
        <v>27389914</v>
      </c>
      <c r="E99" s="52">
        <f>VLOOKUP(C99,'[1]PASO 5'!$B$6:$E$217,4,FALSE)</f>
        <v>30385735.463791061</v>
      </c>
      <c r="F99" s="52">
        <f>VLOOKUP(C99,'PUBLICACION 2019'!$B$4:$C$215,2,FALSE)</f>
        <v>41236142</v>
      </c>
      <c r="G99" s="52">
        <f t="shared" si="4"/>
        <v>13846228</v>
      </c>
      <c r="H99" s="61">
        <f t="shared" si="5"/>
        <v>10850406.536208939</v>
      </c>
      <c r="J99" s="65" t="s">
        <v>426</v>
      </c>
      <c r="K99" s="63" t="s">
        <v>425</v>
      </c>
    </row>
    <row r="100" spans="1:11" ht="13.8" x14ac:dyDescent="0.25">
      <c r="A100" s="60">
        <v>95</v>
      </c>
      <c r="B100" s="70" t="str">
        <f t="shared" si="3"/>
        <v>095</v>
      </c>
      <c r="C100" s="51" t="s">
        <v>102</v>
      </c>
      <c r="D100" s="52">
        <v>17539041</v>
      </c>
      <c r="E100" s="52">
        <f>VLOOKUP(C100,'[1]PASO 5'!$B$6:$E$217,4,FALSE)</f>
        <v>19029396.145381156</v>
      </c>
      <c r="F100" s="52">
        <f>VLOOKUP(C100,'PUBLICACION 2019'!$B$4:$C$215,2,FALSE)</f>
        <v>24394781</v>
      </c>
      <c r="G100" s="52">
        <f t="shared" si="4"/>
        <v>6855740</v>
      </c>
      <c r="H100" s="61">
        <f t="shared" si="5"/>
        <v>5365384.8546188436</v>
      </c>
      <c r="J100" s="65" t="s">
        <v>428</v>
      </c>
      <c r="K100" s="63" t="s">
        <v>427</v>
      </c>
    </row>
    <row r="101" spans="1:11" ht="13.8" x14ac:dyDescent="0.25">
      <c r="A101" s="60">
        <v>96</v>
      </c>
      <c r="B101" s="70" t="str">
        <f t="shared" si="3"/>
        <v>096</v>
      </c>
      <c r="C101" s="51" t="s">
        <v>103</v>
      </c>
      <c r="D101" s="52">
        <v>1139044</v>
      </c>
      <c r="E101" s="52">
        <f>VLOOKUP(C101,'[1]PASO 5'!$B$6:$E$217,4,FALSE)</f>
        <v>1276939.8487015546</v>
      </c>
      <c r="F101" s="52">
        <f>VLOOKUP(C101,'PUBLICACION 2019'!$B$4:$C$215,2,FALSE)</f>
        <v>5528170</v>
      </c>
      <c r="G101" s="52">
        <f t="shared" si="4"/>
        <v>4389126</v>
      </c>
      <c r="H101" s="61">
        <f t="shared" si="5"/>
        <v>4251230.1512984456</v>
      </c>
      <c r="J101" s="65" t="s">
        <v>430</v>
      </c>
      <c r="K101" s="63" t="s">
        <v>429</v>
      </c>
    </row>
    <row r="102" spans="1:11" ht="13.8" x14ac:dyDescent="0.25">
      <c r="A102" s="60">
        <v>97</v>
      </c>
      <c r="B102" s="70" t="str">
        <f t="shared" si="3"/>
        <v>097</v>
      </c>
      <c r="C102" s="51" t="s">
        <v>104</v>
      </c>
      <c r="D102" s="52">
        <v>8409939</v>
      </c>
      <c r="E102" s="52">
        <f>VLOOKUP(C102,'[1]PASO 5'!$B$6:$E$217,4,FALSE)</f>
        <v>8797406.4772324469</v>
      </c>
      <c r="F102" s="52">
        <f>VLOOKUP(C102,'PUBLICACION 2019'!$B$4:$C$215,2,FALSE)</f>
        <v>12448244</v>
      </c>
      <c r="G102" s="52">
        <f t="shared" si="4"/>
        <v>4038305</v>
      </c>
      <c r="H102" s="61">
        <f t="shared" si="5"/>
        <v>3650837.5227675531</v>
      </c>
      <c r="J102" s="65" t="s">
        <v>432</v>
      </c>
      <c r="K102" s="63" t="s">
        <v>431</v>
      </c>
    </row>
    <row r="103" spans="1:11" ht="13.8" x14ac:dyDescent="0.25">
      <c r="A103" s="60">
        <v>98</v>
      </c>
      <c r="B103" s="70" t="str">
        <f t="shared" si="3"/>
        <v>098</v>
      </c>
      <c r="C103" s="51" t="s">
        <v>105</v>
      </c>
      <c r="D103" s="52">
        <v>3622075</v>
      </c>
      <c r="E103" s="52">
        <f>VLOOKUP(C103,'[1]PASO 5'!$B$6:$E$217,4,FALSE)</f>
        <v>4096682.4577702526</v>
      </c>
      <c r="F103" s="52">
        <f>VLOOKUP(C103,'PUBLICACION 2019'!$B$4:$C$215,2,FALSE)</f>
        <v>8476000</v>
      </c>
      <c r="G103" s="52">
        <f t="shared" si="4"/>
        <v>4853925</v>
      </c>
      <c r="H103" s="61">
        <f t="shared" si="5"/>
        <v>4379317.5422297474</v>
      </c>
      <c r="J103" s="65" t="s">
        <v>434</v>
      </c>
      <c r="K103" s="63" t="s">
        <v>433</v>
      </c>
    </row>
    <row r="104" spans="1:11" ht="13.8" x14ac:dyDescent="0.25">
      <c r="A104" s="60">
        <v>99</v>
      </c>
      <c r="B104" s="70" t="str">
        <f t="shared" si="3"/>
        <v>099</v>
      </c>
      <c r="C104" s="51" t="s">
        <v>106</v>
      </c>
      <c r="D104" s="52">
        <v>16881662</v>
      </c>
      <c r="E104" s="52">
        <f>VLOOKUP(C104,'[1]PASO 5'!$B$6:$E$217,4,FALSE)</f>
        <v>18559068.438449658</v>
      </c>
      <c r="F104" s="52">
        <f>VLOOKUP(C104,'PUBLICACION 2019'!$B$4:$C$215,2,FALSE)</f>
        <v>24495561</v>
      </c>
      <c r="G104" s="52">
        <f t="shared" si="4"/>
        <v>7613899</v>
      </c>
      <c r="H104" s="61">
        <f t="shared" si="5"/>
        <v>5936492.5615503415</v>
      </c>
      <c r="J104" s="65" t="s">
        <v>436</v>
      </c>
      <c r="K104" s="63" t="s">
        <v>435</v>
      </c>
    </row>
    <row r="105" spans="1:11" ht="13.8" x14ac:dyDescent="0.25">
      <c r="A105" s="60">
        <v>100</v>
      </c>
      <c r="B105" s="70" t="str">
        <f t="shared" si="3"/>
        <v>100</v>
      </c>
      <c r="C105" s="51" t="s">
        <v>107</v>
      </c>
      <c r="D105" s="52">
        <v>11743343</v>
      </c>
      <c r="E105" s="52">
        <f>VLOOKUP(C105,'[1]PASO 5'!$B$6:$E$217,4,FALSE)</f>
        <v>12817343.710831232</v>
      </c>
      <c r="F105" s="52">
        <f>VLOOKUP(C105,'PUBLICACION 2019'!$B$4:$C$215,2,FALSE)</f>
        <v>18165352</v>
      </c>
      <c r="G105" s="52">
        <f t="shared" si="4"/>
        <v>6422009</v>
      </c>
      <c r="H105" s="61">
        <f t="shared" si="5"/>
        <v>5348008.2891687676</v>
      </c>
      <c r="J105" s="65" t="s">
        <v>438</v>
      </c>
      <c r="K105" s="63" t="s">
        <v>437</v>
      </c>
    </row>
    <row r="106" spans="1:11" ht="13.8" x14ac:dyDescent="0.25">
      <c r="A106" s="60">
        <v>101</v>
      </c>
      <c r="B106" s="70" t="str">
        <f t="shared" si="3"/>
        <v>101</v>
      </c>
      <c r="C106" s="51" t="s">
        <v>108</v>
      </c>
      <c r="D106" s="52">
        <v>29317256</v>
      </c>
      <c r="E106" s="52">
        <f>VLOOKUP(C106,'[1]PASO 5'!$B$6:$E$217,4,FALSE)</f>
        <v>32765199.747104686</v>
      </c>
      <c r="F106" s="52">
        <f>VLOOKUP(C106,'PUBLICACION 2019'!$B$4:$C$215,2,FALSE)</f>
        <v>43425405</v>
      </c>
      <c r="G106" s="52">
        <f t="shared" si="4"/>
        <v>14108149</v>
      </c>
      <c r="H106" s="61">
        <f t="shared" si="5"/>
        <v>10660205.252895314</v>
      </c>
      <c r="J106" s="65" t="s">
        <v>440</v>
      </c>
      <c r="K106" s="63" t="s">
        <v>439</v>
      </c>
    </row>
    <row r="107" spans="1:11" ht="13.8" x14ac:dyDescent="0.25">
      <c r="A107" s="60">
        <v>102</v>
      </c>
      <c r="B107" s="70" t="str">
        <f t="shared" si="3"/>
        <v>102</v>
      </c>
      <c r="C107" s="51" t="s">
        <v>109</v>
      </c>
      <c r="D107" s="52">
        <v>55229789</v>
      </c>
      <c r="E107" s="52">
        <f>VLOOKUP(C107,'[1]PASO 5'!$B$6:$E$217,4,FALSE)</f>
        <v>58757050.650594741</v>
      </c>
      <c r="F107" s="52">
        <f>VLOOKUP(C107,'PUBLICACION 2019'!$B$4:$C$215,2,FALSE)</f>
        <v>74572976</v>
      </c>
      <c r="G107" s="52">
        <f t="shared" si="4"/>
        <v>19343187</v>
      </c>
      <c r="H107" s="61">
        <f t="shared" si="5"/>
        <v>15815925.349405259</v>
      </c>
      <c r="J107" s="65" t="s">
        <v>442</v>
      </c>
      <c r="K107" s="63" t="s">
        <v>441</v>
      </c>
    </row>
    <row r="108" spans="1:11" ht="13.8" x14ac:dyDescent="0.25">
      <c r="A108" s="60">
        <v>103</v>
      </c>
      <c r="B108" s="70" t="str">
        <f t="shared" si="3"/>
        <v>103</v>
      </c>
      <c r="C108" s="51" t="s">
        <v>110</v>
      </c>
      <c r="D108" s="52">
        <v>25390344</v>
      </c>
      <c r="E108" s="52">
        <f>VLOOKUP(C108,'[1]PASO 5'!$B$6:$E$217,4,FALSE)</f>
        <v>28016237.33005368</v>
      </c>
      <c r="F108" s="52">
        <f>VLOOKUP(C108,'PUBLICACION 2019'!$B$4:$C$215,2,FALSE)</f>
        <v>42562017</v>
      </c>
      <c r="G108" s="52">
        <f t="shared" si="4"/>
        <v>17171673</v>
      </c>
      <c r="H108" s="61">
        <f t="shared" si="5"/>
        <v>14545779.66994632</v>
      </c>
      <c r="J108" s="65" t="s">
        <v>444</v>
      </c>
      <c r="K108" s="63" t="s">
        <v>443</v>
      </c>
    </row>
    <row r="109" spans="1:11" ht="13.8" x14ac:dyDescent="0.25">
      <c r="A109" s="60">
        <v>104</v>
      </c>
      <c r="B109" s="70" t="str">
        <f t="shared" si="3"/>
        <v>104</v>
      </c>
      <c r="C109" s="51" t="s">
        <v>111</v>
      </c>
      <c r="D109" s="52">
        <v>24188161</v>
      </c>
      <c r="E109" s="52">
        <f>VLOOKUP(C109,'[1]PASO 5'!$B$6:$E$217,4,FALSE)</f>
        <v>27859230.427427568</v>
      </c>
      <c r="F109" s="52">
        <f>VLOOKUP(C109,'PUBLICACION 2019'!$B$4:$C$215,2,FALSE)</f>
        <v>43539977</v>
      </c>
      <c r="G109" s="52">
        <f t="shared" si="4"/>
        <v>19351816</v>
      </c>
      <c r="H109" s="61">
        <f t="shared" si="5"/>
        <v>15680746.572572432</v>
      </c>
      <c r="J109" s="66" t="s">
        <v>446</v>
      </c>
      <c r="K109" s="63" t="s">
        <v>445</v>
      </c>
    </row>
    <row r="110" spans="1:11" ht="13.8" x14ac:dyDescent="0.25">
      <c r="A110" s="60">
        <v>105</v>
      </c>
      <c r="B110" s="70" t="str">
        <f t="shared" si="3"/>
        <v>105</v>
      </c>
      <c r="C110" s="51" t="s">
        <v>112</v>
      </c>
      <c r="D110" s="52">
        <v>17048425</v>
      </c>
      <c r="E110" s="52">
        <f>VLOOKUP(C110,'[1]PASO 5'!$B$6:$E$217,4,FALSE)</f>
        <v>18435807.774178389</v>
      </c>
      <c r="F110" s="52">
        <f>VLOOKUP(C110,'PUBLICACION 2019'!$B$4:$C$215,2,FALSE)</f>
        <v>26375003</v>
      </c>
      <c r="G110" s="52">
        <f t="shared" si="4"/>
        <v>9326578</v>
      </c>
      <c r="H110" s="61">
        <f t="shared" si="5"/>
        <v>7939195.2258216105</v>
      </c>
      <c r="J110" s="65" t="s">
        <v>448</v>
      </c>
      <c r="K110" s="63" t="s">
        <v>447</v>
      </c>
    </row>
    <row r="111" spans="1:11" ht="13.8" x14ac:dyDescent="0.25">
      <c r="A111" s="60">
        <v>106</v>
      </c>
      <c r="B111" s="70" t="str">
        <f t="shared" si="3"/>
        <v>106</v>
      </c>
      <c r="C111" s="51" t="s">
        <v>113</v>
      </c>
      <c r="D111" s="52">
        <v>3027546</v>
      </c>
      <c r="E111" s="52">
        <f>VLOOKUP(C111,'[1]PASO 5'!$B$6:$E$217,4,FALSE)</f>
        <v>3390582.8918088055</v>
      </c>
      <c r="F111" s="52">
        <f>VLOOKUP(C111,'PUBLICACION 2019'!$B$4:$C$215,2,FALSE)</f>
        <v>7233510</v>
      </c>
      <c r="G111" s="52">
        <f t="shared" si="4"/>
        <v>4205964</v>
      </c>
      <c r="H111" s="61">
        <f t="shared" si="5"/>
        <v>3842927.1081911945</v>
      </c>
      <c r="J111" s="65" t="s">
        <v>450</v>
      </c>
      <c r="K111" s="63" t="s">
        <v>449</v>
      </c>
    </row>
    <row r="112" spans="1:11" ht="13.8" x14ac:dyDescent="0.25">
      <c r="A112" s="60">
        <v>107</v>
      </c>
      <c r="B112" s="70" t="str">
        <f t="shared" si="3"/>
        <v>107</v>
      </c>
      <c r="C112" s="51" t="s">
        <v>114</v>
      </c>
      <c r="D112" s="52">
        <v>4290338</v>
      </c>
      <c r="E112" s="52">
        <f>VLOOKUP(C112,'[1]PASO 5'!$B$6:$E$217,4,FALSE)</f>
        <v>4791336.6265572384</v>
      </c>
      <c r="F112" s="52">
        <f>VLOOKUP(C112,'PUBLICACION 2019'!$B$4:$C$215,2,FALSE)</f>
        <v>8798320</v>
      </c>
      <c r="G112" s="52">
        <f t="shared" si="4"/>
        <v>4507982</v>
      </c>
      <c r="H112" s="61">
        <f t="shared" si="5"/>
        <v>4006983.3734427616</v>
      </c>
      <c r="J112" s="65" t="s">
        <v>452</v>
      </c>
      <c r="K112" s="63" t="s">
        <v>451</v>
      </c>
    </row>
    <row r="113" spans="1:11" ht="13.8" x14ac:dyDescent="0.25">
      <c r="A113" s="60">
        <v>108</v>
      </c>
      <c r="B113" s="70" t="str">
        <f t="shared" si="3"/>
        <v>108</v>
      </c>
      <c r="C113" s="51" t="s">
        <v>115</v>
      </c>
      <c r="D113" s="52">
        <v>90073604</v>
      </c>
      <c r="E113" s="52">
        <f>VLOOKUP(C113,'[1]PASO 5'!$B$6:$E$217,4,FALSE)</f>
        <v>96610109.422395051</v>
      </c>
      <c r="F113" s="52">
        <f>VLOOKUP(C113,'PUBLICACION 2019'!$B$4:$C$215,2,FALSE)</f>
        <v>122804934</v>
      </c>
      <c r="G113" s="52">
        <f t="shared" si="4"/>
        <v>32731330</v>
      </c>
      <c r="H113" s="61">
        <f t="shared" si="5"/>
        <v>26194824.577604949</v>
      </c>
      <c r="J113" s="65" t="s">
        <v>454</v>
      </c>
      <c r="K113" s="63" t="s">
        <v>453</v>
      </c>
    </row>
    <row r="114" spans="1:11" ht="13.8" x14ac:dyDescent="0.25">
      <c r="A114" s="60">
        <v>109</v>
      </c>
      <c r="B114" s="70" t="str">
        <f t="shared" si="3"/>
        <v>109</v>
      </c>
      <c r="C114" s="51" t="s">
        <v>116</v>
      </c>
      <c r="D114" s="52">
        <v>44054255</v>
      </c>
      <c r="E114" s="52">
        <f>VLOOKUP(C114,'[1]PASO 5'!$B$6:$E$217,4,FALSE)</f>
        <v>48243478.229863167</v>
      </c>
      <c r="F114" s="52">
        <f>VLOOKUP(C114,'PUBLICACION 2019'!$B$4:$C$215,2,FALSE)</f>
        <v>60476913</v>
      </c>
      <c r="G114" s="52">
        <f t="shared" si="4"/>
        <v>16422658</v>
      </c>
      <c r="H114" s="61">
        <f t="shared" si="5"/>
        <v>12233434.770136833</v>
      </c>
      <c r="J114" s="65" t="s">
        <v>456</v>
      </c>
      <c r="K114" s="63" t="s">
        <v>455</v>
      </c>
    </row>
    <row r="115" spans="1:11" ht="13.8" x14ac:dyDescent="0.25">
      <c r="A115" s="60">
        <v>110</v>
      </c>
      <c r="B115" s="70" t="str">
        <f t="shared" si="3"/>
        <v>110</v>
      </c>
      <c r="C115" s="51" t="s">
        <v>117</v>
      </c>
      <c r="D115" s="52">
        <v>27135856</v>
      </c>
      <c r="E115" s="52">
        <f>VLOOKUP(C115,'[1]PASO 5'!$B$6:$E$217,4,FALSE)</f>
        <v>29775774.205700841</v>
      </c>
      <c r="F115" s="52">
        <f>VLOOKUP(C115,'PUBLICACION 2019'!$B$4:$C$215,2,FALSE)</f>
        <v>42137942</v>
      </c>
      <c r="G115" s="52">
        <f t="shared" si="4"/>
        <v>15002086</v>
      </c>
      <c r="H115" s="61">
        <f t="shared" si="5"/>
        <v>12362167.794299159</v>
      </c>
      <c r="J115" s="65" t="s">
        <v>458</v>
      </c>
      <c r="K115" s="63" t="s">
        <v>457</v>
      </c>
    </row>
    <row r="116" spans="1:11" ht="13.8" x14ac:dyDescent="0.25">
      <c r="A116" s="60">
        <v>111</v>
      </c>
      <c r="B116" s="70" t="str">
        <f t="shared" si="3"/>
        <v>111</v>
      </c>
      <c r="C116" s="51" t="s">
        <v>118</v>
      </c>
      <c r="D116" s="52">
        <v>11623812</v>
      </c>
      <c r="E116" s="52">
        <f>VLOOKUP(C116,'[1]PASO 5'!$B$6:$E$217,4,FALSE)</f>
        <v>12808847.090000842</v>
      </c>
      <c r="F116" s="52">
        <f>VLOOKUP(C116,'PUBLICACION 2019'!$B$4:$C$215,2,FALSE)</f>
        <v>17995642</v>
      </c>
      <c r="G116" s="52">
        <f t="shared" si="4"/>
        <v>6371830</v>
      </c>
      <c r="H116" s="61">
        <f t="shared" si="5"/>
        <v>5186794.9099991582</v>
      </c>
      <c r="J116" s="65" t="s">
        <v>460</v>
      </c>
      <c r="K116" s="63" t="s">
        <v>459</v>
      </c>
    </row>
    <row r="117" spans="1:11" ht="13.8" x14ac:dyDescent="0.25">
      <c r="A117" s="60">
        <v>112</v>
      </c>
      <c r="B117" s="70" t="str">
        <f t="shared" si="3"/>
        <v>112</v>
      </c>
      <c r="C117" s="51" t="s">
        <v>119</v>
      </c>
      <c r="D117" s="52">
        <v>11214127</v>
      </c>
      <c r="E117" s="52">
        <f>VLOOKUP(C117,'[1]PASO 5'!$B$6:$E$217,4,FALSE)</f>
        <v>11938219.792111635</v>
      </c>
      <c r="F117" s="52">
        <f>VLOOKUP(C117,'PUBLICACION 2019'!$B$4:$C$215,2,FALSE)</f>
        <v>16596339</v>
      </c>
      <c r="G117" s="52">
        <f t="shared" si="4"/>
        <v>5382212</v>
      </c>
      <c r="H117" s="61">
        <f t="shared" si="5"/>
        <v>4658119.2078883648</v>
      </c>
      <c r="J117" s="65" t="s">
        <v>462</v>
      </c>
      <c r="K117" s="63" t="s">
        <v>461</v>
      </c>
    </row>
    <row r="118" spans="1:11" ht="13.8" x14ac:dyDescent="0.25">
      <c r="A118" s="60">
        <v>113</v>
      </c>
      <c r="B118" s="70" t="str">
        <f t="shared" si="3"/>
        <v>113</v>
      </c>
      <c r="C118" s="51" t="s">
        <v>120</v>
      </c>
      <c r="D118" s="52">
        <v>3935360</v>
      </c>
      <c r="E118" s="52">
        <f>VLOOKUP(C118,'[1]PASO 5'!$B$6:$E$217,4,FALSE)</f>
        <v>4388240.7214775905</v>
      </c>
      <c r="F118" s="52">
        <f>VLOOKUP(C118,'PUBLICACION 2019'!$B$4:$C$215,2,FALSE)</f>
        <v>7731506</v>
      </c>
      <c r="G118" s="52">
        <f t="shared" si="4"/>
        <v>3796146</v>
      </c>
      <c r="H118" s="61">
        <f t="shared" si="5"/>
        <v>3343265.2785224095</v>
      </c>
      <c r="J118" s="65" t="s">
        <v>464</v>
      </c>
      <c r="K118" s="63" t="s">
        <v>463</v>
      </c>
    </row>
    <row r="119" spans="1:11" ht="13.8" x14ac:dyDescent="0.25">
      <c r="A119" s="60">
        <v>114</v>
      </c>
      <c r="B119" s="70" t="str">
        <f t="shared" si="3"/>
        <v>114</v>
      </c>
      <c r="C119" s="51" t="s">
        <v>121</v>
      </c>
      <c r="D119" s="52">
        <v>8492637</v>
      </c>
      <c r="E119" s="52">
        <f>VLOOKUP(C119,'[1]PASO 5'!$B$6:$E$217,4,FALSE)</f>
        <v>8991965.5374149531</v>
      </c>
      <c r="F119" s="52">
        <f>VLOOKUP(C119,'PUBLICACION 2019'!$B$4:$C$215,2,FALSE)</f>
        <v>13959995</v>
      </c>
      <c r="G119" s="52">
        <f t="shared" si="4"/>
        <v>5467358</v>
      </c>
      <c r="H119" s="61">
        <f t="shared" si="5"/>
        <v>4968029.4625850469</v>
      </c>
      <c r="J119" s="65" t="s">
        <v>466</v>
      </c>
      <c r="K119" s="63" t="s">
        <v>465</v>
      </c>
    </row>
    <row r="120" spans="1:11" ht="13.8" x14ac:dyDescent="0.25">
      <c r="A120" s="60">
        <v>115</v>
      </c>
      <c r="B120" s="70" t="str">
        <f t="shared" si="3"/>
        <v>115</v>
      </c>
      <c r="C120" s="51" t="s">
        <v>122</v>
      </c>
      <c r="D120" s="52">
        <v>18659008</v>
      </c>
      <c r="E120" s="52">
        <f>VLOOKUP(C120,'[1]PASO 5'!$B$6:$E$217,4,FALSE)</f>
        <v>20659163.990508836</v>
      </c>
      <c r="F120" s="52">
        <f>VLOOKUP(C120,'PUBLICACION 2019'!$B$4:$C$215,2,FALSE)</f>
        <v>27900040</v>
      </c>
      <c r="G120" s="52">
        <f t="shared" si="4"/>
        <v>9241032</v>
      </c>
      <c r="H120" s="61">
        <f t="shared" si="5"/>
        <v>7240876.0094911642</v>
      </c>
      <c r="J120" s="65" t="s">
        <v>468</v>
      </c>
      <c r="K120" s="63" t="s">
        <v>467</v>
      </c>
    </row>
    <row r="121" spans="1:11" ht="13.8" x14ac:dyDescent="0.25">
      <c r="A121" s="60">
        <v>116</v>
      </c>
      <c r="B121" s="70" t="str">
        <f t="shared" si="3"/>
        <v>116</v>
      </c>
      <c r="C121" s="51" t="s">
        <v>123</v>
      </c>
      <c r="D121" s="52">
        <v>9248997</v>
      </c>
      <c r="E121" s="52">
        <f>VLOOKUP(C121,'[1]PASO 5'!$B$6:$E$217,4,FALSE)</f>
        <v>10005389.404146615</v>
      </c>
      <c r="F121" s="52">
        <f>VLOOKUP(C121,'PUBLICACION 2019'!$B$4:$C$215,2,FALSE)</f>
        <v>17151821</v>
      </c>
      <c r="G121" s="52">
        <f t="shared" si="4"/>
        <v>7902824</v>
      </c>
      <c r="H121" s="61">
        <f t="shared" si="5"/>
        <v>7146431.5958533846</v>
      </c>
      <c r="J121" s="65" t="s">
        <v>470</v>
      </c>
      <c r="K121" s="63" t="s">
        <v>469</v>
      </c>
    </row>
    <row r="122" spans="1:11" ht="13.8" x14ac:dyDescent="0.25">
      <c r="A122" s="60">
        <v>117</v>
      </c>
      <c r="B122" s="70" t="str">
        <f t="shared" si="3"/>
        <v>117</v>
      </c>
      <c r="C122" s="51" t="s">
        <v>124</v>
      </c>
      <c r="D122" s="52">
        <v>17991562</v>
      </c>
      <c r="E122" s="52">
        <f>VLOOKUP(C122,'[1]PASO 5'!$B$6:$E$217,4,FALSE)</f>
        <v>19386227.613260932</v>
      </c>
      <c r="F122" s="52">
        <f>VLOOKUP(C122,'PUBLICACION 2019'!$B$4:$C$215,2,FALSE)</f>
        <v>27338493</v>
      </c>
      <c r="G122" s="52">
        <f t="shared" si="4"/>
        <v>9346931</v>
      </c>
      <c r="H122" s="61">
        <f t="shared" si="5"/>
        <v>7952265.3867390677</v>
      </c>
      <c r="J122" s="65" t="s">
        <v>472</v>
      </c>
      <c r="K122" s="63" t="s">
        <v>471</v>
      </c>
    </row>
    <row r="123" spans="1:11" ht="13.8" x14ac:dyDescent="0.25">
      <c r="A123" s="60">
        <v>118</v>
      </c>
      <c r="B123" s="70" t="str">
        <f t="shared" si="3"/>
        <v>118</v>
      </c>
      <c r="C123" s="51" t="s">
        <v>125</v>
      </c>
      <c r="D123" s="52">
        <v>26317930</v>
      </c>
      <c r="E123" s="52">
        <f>VLOOKUP(C123,'[1]PASO 5'!$B$6:$E$217,4,FALSE)</f>
        <v>27233738.775885351</v>
      </c>
      <c r="F123" s="52">
        <f>VLOOKUP(C123,'PUBLICACION 2019'!$B$4:$C$215,2,FALSE)</f>
        <v>37055437</v>
      </c>
      <c r="G123" s="52">
        <f t="shared" si="4"/>
        <v>10737507</v>
      </c>
      <c r="H123" s="61">
        <f t="shared" si="5"/>
        <v>9821698.224114649</v>
      </c>
      <c r="J123" s="65" t="s">
        <v>474</v>
      </c>
      <c r="K123" s="63" t="s">
        <v>473</v>
      </c>
    </row>
    <row r="124" spans="1:11" ht="13.8" x14ac:dyDescent="0.25">
      <c r="A124" s="60">
        <v>119</v>
      </c>
      <c r="B124" s="70" t="str">
        <f t="shared" si="3"/>
        <v>119</v>
      </c>
      <c r="C124" s="51" t="s">
        <v>126</v>
      </c>
      <c r="D124" s="52">
        <v>2951542</v>
      </c>
      <c r="E124" s="52">
        <f>VLOOKUP(C124,'[1]PASO 5'!$B$6:$E$217,4,FALSE)</f>
        <v>3126487.848963371</v>
      </c>
      <c r="F124" s="52">
        <f>VLOOKUP(C124,'PUBLICACION 2019'!$B$4:$C$215,2,FALSE)</f>
        <v>6075947</v>
      </c>
      <c r="G124" s="52">
        <f t="shared" si="4"/>
        <v>3124405</v>
      </c>
      <c r="H124" s="61">
        <f t="shared" si="5"/>
        <v>2949459.151036629</v>
      </c>
      <c r="J124" s="65" t="s">
        <v>476</v>
      </c>
      <c r="K124" s="63" t="s">
        <v>475</v>
      </c>
    </row>
    <row r="125" spans="1:11" ht="13.8" x14ac:dyDescent="0.25">
      <c r="A125" s="60">
        <v>120</v>
      </c>
      <c r="B125" s="70" t="str">
        <f t="shared" si="3"/>
        <v>120</v>
      </c>
      <c r="C125" s="51" t="s">
        <v>127</v>
      </c>
      <c r="D125" s="52">
        <v>12091124</v>
      </c>
      <c r="E125" s="52">
        <f>VLOOKUP(C125,'[1]PASO 5'!$B$6:$E$217,4,FALSE)</f>
        <v>13564425.713903904</v>
      </c>
      <c r="F125" s="52">
        <f>VLOOKUP(C125,'PUBLICACION 2019'!$B$4:$C$215,2,FALSE)</f>
        <v>19506310</v>
      </c>
      <c r="G125" s="52">
        <f t="shared" si="4"/>
        <v>7415186</v>
      </c>
      <c r="H125" s="61">
        <f t="shared" si="5"/>
        <v>5941884.286096096</v>
      </c>
      <c r="J125" s="66" t="s">
        <v>478</v>
      </c>
      <c r="K125" s="63" t="s">
        <v>477</v>
      </c>
    </row>
    <row r="126" spans="1:11" ht="13.8" x14ac:dyDescent="0.25">
      <c r="A126" s="60">
        <v>121</v>
      </c>
      <c r="B126" s="70" t="s">
        <v>477</v>
      </c>
      <c r="C126" s="51" t="s">
        <v>128</v>
      </c>
      <c r="D126" s="52">
        <v>35630101</v>
      </c>
      <c r="E126" s="52">
        <f>VLOOKUP(C126,'[1]PASO 5'!$B$6:$E$217,4,FALSE)</f>
        <v>38738743.662597701</v>
      </c>
      <c r="F126" s="52">
        <f>VLOOKUP(C126,'PUBLICACION 2019'!$B$4:$C$215,2,FALSE)</f>
        <v>41151902</v>
      </c>
      <c r="G126" s="52">
        <f t="shared" si="4"/>
        <v>5521801</v>
      </c>
      <c r="H126" s="61">
        <f t="shared" si="5"/>
        <v>2413158.337402299</v>
      </c>
      <c r="J126" s="65" t="s">
        <v>480</v>
      </c>
      <c r="K126" s="63" t="s">
        <v>479</v>
      </c>
    </row>
    <row r="127" spans="1:11" ht="13.8" x14ac:dyDescent="0.25">
      <c r="A127" s="60">
        <v>122</v>
      </c>
      <c r="B127" s="70" t="str">
        <f t="shared" si="3"/>
        <v>122</v>
      </c>
      <c r="C127" s="51" t="s">
        <v>129</v>
      </c>
      <c r="D127" s="52">
        <v>23469936</v>
      </c>
      <c r="E127" s="52">
        <f>VLOOKUP(C127,'[1]PASO 5'!$B$6:$E$217,4,FALSE)</f>
        <v>25857463.79905707</v>
      </c>
      <c r="F127" s="52">
        <f>VLOOKUP(C127,'PUBLICACION 2019'!$B$4:$C$215,2,FALSE)</f>
        <v>36955059</v>
      </c>
      <c r="G127" s="52">
        <f t="shared" si="4"/>
        <v>13485123</v>
      </c>
      <c r="H127" s="61">
        <f t="shared" si="5"/>
        <v>11097595.20094293</v>
      </c>
      <c r="J127" s="65" t="s">
        <v>482</v>
      </c>
      <c r="K127" s="63" t="s">
        <v>481</v>
      </c>
    </row>
    <row r="128" spans="1:11" ht="13.8" x14ac:dyDescent="0.25">
      <c r="A128" s="60">
        <v>123</v>
      </c>
      <c r="B128" s="70" t="str">
        <f t="shared" si="3"/>
        <v>123</v>
      </c>
      <c r="C128" s="51" t="s">
        <v>130</v>
      </c>
      <c r="D128" s="52">
        <v>78209538</v>
      </c>
      <c r="E128" s="52">
        <f>VLOOKUP(C128,'[1]PASO 5'!$B$6:$E$217,4,FALSE)</f>
        <v>82267859.247308031</v>
      </c>
      <c r="F128" s="52">
        <f>VLOOKUP(C128,'PUBLICACION 2019'!$B$4:$C$215,2,FALSE)</f>
        <v>94662837</v>
      </c>
      <c r="G128" s="52">
        <f t="shared" si="4"/>
        <v>16453299</v>
      </c>
      <c r="H128" s="61">
        <f t="shared" si="5"/>
        <v>12394977.752691969</v>
      </c>
      <c r="J128" s="65" t="s">
        <v>484</v>
      </c>
      <c r="K128" s="63" t="s">
        <v>483</v>
      </c>
    </row>
    <row r="129" spans="1:11" ht="13.8" x14ac:dyDescent="0.25">
      <c r="A129" s="60">
        <v>124</v>
      </c>
      <c r="B129" s="70" t="str">
        <f t="shared" si="3"/>
        <v>124</v>
      </c>
      <c r="C129" s="51" t="s">
        <v>131</v>
      </c>
      <c r="D129" s="52">
        <v>155650476</v>
      </c>
      <c r="E129" s="52">
        <f>VLOOKUP(C129,'[1]PASO 5'!$B$6:$E$217,4,FALSE)</f>
        <v>169339648.46280092</v>
      </c>
      <c r="F129" s="52">
        <f>VLOOKUP(C129,'PUBLICACION 2019'!$B$4:$C$215,2,FALSE)</f>
        <v>214580442</v>
      </c>
      <c r="G129" s="52">
        <f t="shared" si="4"/>
        <v>58929966</v>
      </c>
      <c r="H129" s="61">
        <f t="shared" si="5"/>
        <v>45240793.53719908</v>
      </c>
      <c r="J129" s="65" t="s">
        <v>486</v>
      </c>
      <c r="K129" s="63" t="s">
        <v>485</v>
      </c>
    </row>
    <row r="130" spans="1:11" ht="13.8" x14ac:dyDescent="0.25">
      <c r="A130" s="60">
        <v>125</v>
      </c>
      <c r="B130" s="70" t="str">
        <f t="shared" si="3"/>
        <v>125</v>
      </c>
      <c r="C130" s="51" t="s">
        <v>132</v>
      </c>
      <c r="D130" s="52">
        <v>20442688</v>
      </c>
      <c r="E130" s="52">
        <f>VLOOKUP(C130,'[1]PASO 5'!$B$6:$E$217,4,FALSE)</f>
        <v>22332792.10690238</v>
      </c>
      <c r="F130" s="52">
        <f>VLOOKUP(C130,'PUBLICACION 2019'!$B$4:$C$215,2,FALSE)</f>
        <v>28530209</v>
      </c>
      <c r="G130" s="52">
        <f t="shared" si="4"/>
        <v>8087521</v>
      </c>
      <c r="H130" s="61">
        <f t="shared" si="5"/>
        <v>6197416.8930976205</v>
      </c>
      <c r="J130" s="65" t="s">
        <v>488</v>
      </c>
      <c r="K130" s="63" t="s">
        <v>487</v>
      </c>
    </row>
    <row r="131" spans="1:11" ht="13.8" x14ac:dyDescent="0.25">
      <c r="A131" s="60">
        <v>126</v>
      </c>
      <c r="B131" s="70" t="str">
        <f t="shared" si="3"/>
        <v>126</v>
      </c>
      <c r="C131" s="51" t="s">
        <v>133</v>
      </c>
      <c r="D131" s="52">
        <v>17118552</v>
      </c>
      <c r="E131" s="52">
        <f>VLOOKUP(C131,'[1]PASO 5'!$B$6:$E$217,4,FALSE)</f>
        <v>18188318.404727608</v>
      </c>
      <c r="F131" s="52">
        <f>VLOOKUP(C131,'PUBLICACION 2019'!$B$4:$C$215,2,FALSE)</f>
        <v>24055636</v>
      </c>
      <c r="G131" s="52">
        <f t="shared" si="4"/>
        <v>6937084</v>
      </c>
      <c r="H131" s="61">
        <f t="shared" si="5"/>
        <v>5867317.595272392</v>
      </c>
      <c r="J131" s="65" t="s">
        <v>490</v>
      </c>
      <c r="K131" s="63" t="s">
        <v>489</v>
      </c>
    </row>
    <row r="132" spans="1:11" ht="13.8" x14ac:dyDescent="0.25">
      <c r="A132" s="60">
        <v>127</v>
      </c>
      <c r="B132" s="70" t="str">
        <f t="shared" si="3"/>
        <v>127</v>
      </c>
      <c r="C132" s="51" t="s">
        <v>134</v>
      </c>
      <c r="D132" s="52">
        <v>39529067</v>
      </c>
      <c r="E132" s="52">
        <f>VLOOKUP(C132,'[1]PASO 5'!$B$6:$E$217,4,FALSE)</f>
        <v>43972737.059706271</v>
      </c>
      <c r="F132" s="52">
        <f>VLOOKUP(C132,'PUBLICACION 2019'!$B$4:$C$215,2,FALSE)</f>
        <v>58257760</v>
      </c>
      <c r="G132" s="52">
        <f t="shared" si="4"/>
        <v>18728693</v>
      </c>
      <c r="H132" s="61">
        <f t="shared" si="5"/>
        <v>14285022.940293729</v>
      </c>
      <c r="J132" s="65" t="s">
        <v>492</v>
      </c>
      <c r="K132" s="63" t="s">
        <v>491</v>
      </c>
    </row>
    <row r="133" spans="1:11" ht="13.8" x14ac:dyDescent="0.25">
      <c r="A133" s="60">
        <v>128</v>
      </c>
      <c r="B133" s="70" t="str">
        <f t="shared" si="3"/>
        <v>128</v>
      </c>
      <c r="C133" s="51" t="s">
        <v>135</v>
      </c>
      <c r="D133" s="52">
        <v>38033141</v>
      </c>
      <c r="E133" s="52">
        <f>VLOOKUP(C133,'[1]PASO 5'!$B$6:$E$217,4,FALSE)</f>
        <v>40969528.146396413</v>
      </c>
      <c r="F133" s="52">
        <f>VLOOKUP(C133,'PUBLICACION 2019'!$B$4:$C$215,2,FALSE)</f>
        <v>51476110</v>
      </c>
      <c r="G133" s="52">
        <f t="shared" si="4"/>
        <v>13442969</v>
      </c>
      <c r="H133" s="61">
        <f t="shared" si="5"/>
        <v>10506581.853603587</v>
      </c>
      <c r="J133" s="65" t="s">
        <v>494</v>
      </c>
      <c r="K133" s="63" t="s">
        <v>493</v>
      </c>
    </row>
    <row r="134" spans="1:11" ht="13.8" x14ac:dyDescent="0.25">
      <c r="A134" s="60">
        <v>129</v>
      </c>
      <c r="B134" s="70" t="str">
        <f t="shared" si="3"/>
        <v>129</v>
      </c>
      <c r="C134" s="51" t="s">
        <v>136</v>
      </c>
      <c r="D134" s="52">
        <v>22231133</v>
      </c>
      <c r="E134" s="52">
        <f>VLOOKUP(C134,'[1]PASO 5'!$B$6:$E$217,4,FALSE)</f>
        <v>23816283.21429038</v>
      </c>
      <c r="F134" s="52">
        <f>VLOOKUP(C134,'PUBLICACION 2019'!$B$4:$C$215,2,FALSE)</f>
        <v>32354339</v>
      </c>
      <c r="G134" s="52">
        <f t="shared" si="4"/>
        <v>10123206</v>
      </c>
      <c r="H134" s="61">
        <f t="shared" si="5"/>
        <v>8538055.7857096195</v>
      </c>
      <c r="J134" s="65" t="s">
        <v>496</v>
      </c>
      <c r="K134" s="63" t="s">
        <v>495</v>
      </c>
    </row>
    <row r="135" spans="1:11" ht="13.8" x14ac:dyDescent="0.25">
      <c r="A135" s="60">
        <v>130</v>
      </c>
      <c r="B135" s="70" t="str">
        <f t="shared" ref="B135:B198" si="6">VLOOKUP(C135,$J$5:$K$216,2,FALSE)</f>
        <v>130</v>
      </c>
      <c r="C135" s="51" t="s">
        <v>137</v>
      </c>
      <c r="D135" s="52">
        <v>40712642</v>
      </c>
      <c r="E135" s="52">
        <f>VLOOKUP(C135,'[1]PASO 5'!$B$6:$E$217,4,FALSE)</f>
        <v>45956117.550941907</v>
      </c>
      <c r="F135" s="52">
        <f>VLOOKUP(C135,'PUBLICACION 2019'!$B$4:$C$215,2,FALSE)</f>
        <v>54631375</v>
      </c>
      <c r="G135" s="52">
        <f t="shared" ref="G135:G198" si="7">+F135-D135</f>
        <v>13918733</v>
      </c>
      <c r="H135" s="61">
        <f t="shared" ref="H135:H198" si="8">+F135-E135</f>
        <v>8675257.4490580931</v>
      </c>
      <c r="J135" s="65" t="s">
        <v>498</v>
      </c>
      <c r="K135" s="63" t="s">
        <v>497</v>
      </c>
    </row>
    <row r="136" spans="1:11" ht="13.8" x14ac:dyDescent="0.25">
      <c r="A136" s="60">
        <v>131</v>
      </c>
      <c r="B136" s="70" t="str">
        <f t="shared" si="6"/>
        <v>131</v>
      </c>
      <c r="C136" s="51" t="s">
        <v>138</v>
      </c>
      <c r="D136" s="52">
        <v>49939031</v>
      </c>
      <c r="E136" s="52">
        <f>VLOOKUP(C136,'[1]PASO 5'!$B$6:$E$217,4,FALSE)</f>
        <v>53557823.393467091</v>
      </c>
      <c r="F136" s="52">
        <f>VLOOKUP(C136,'PUBLICACION 2019'!$B$4:$C$215,2,FALSE)</f>
        <v>73779612</v>
      </c>
      <c r="G136" s="52">
        <f t="shared" si="7"/>
        <v>23840581</v>
      </c>
      <c r="H136" s="61">
        <f t="shared" si="8"/>
        <v>20221788.606532909</v>
      </c>
      <c r="J136" s="65" t="s">
        <v>500</v>
      </c>
      <c r="K136" s="63" t="s">
        <v>499</v>
      </c>
    </row>
    <row r="137" spans="1:11" ht="13.8" x14ac:dyDescent="0.25">
      <c r="A137" s="60">
        <v>132</v>
      </c>
      <c r="B137" s="70" t="str">
        <f t="shared" si="6"/>
        <v>132</v>
      </c>
      <c r="C137" s="51" t="s">
        <v>139</v>
      </c>
      <c r="D137" s="52">
        <v>14568261</v>
      </c>
      <c r="E137" s="52">
        <f>VLOOKUP(C137,'[1]PASO 5'!$B$6:$E$217,4,FALSE)</f>
        <v>16600385.629568882</v>
      </c>
      <c r="F137" s="52">
        <f>VLOOKUP(C137,'PUBLICACION 2019'!$B$4:$C$215,2,FALSE)</f>
        <v>22550027</v>
      </c>
      <c r="G137" s="52">
        <f t="shared" si="7"/>
        <v>7981766</v>
      </c>
      <c r="H137" s="61">
        <f t="shared" si="8"/>
        <v>5949641.3704311177</v>
      </c>
      <c r="J137" s="65" t="s">
        <v>502</v>
      </c>
      <c r="K137" s="63" t="s">
        <v>501</v>
      </c>
    </row>
    <row r="138" spans="1:11" ht="13.8" x14ac:dyDescent="0.25">
      <c r="A138" s="60">
        <v>133</v>
      </c>
      <c r="B138" s="70" t="str">
        <f t="shared" si="6"/>
        <v>133</v>
      </c>
      <c r="C138" s="51" t="s">
        <v>140</v>
      </c>
      <c r="D138" s="52">
        <v>34164130</v>
      </c>
      <c r="E138" s="52">
        <f>VLOOKUP(C138,'[1]PASO 5'!$B$6:$E$217,4,FALSE)</f>
        <v>36532869.901286282</v>
      </c>
      <c r="F138" s="52">
        <f>VLOOKUP(C138,'PUBLICACION 2019'!$B$4:$C$215,2,FALSE)</f>
        <v>45698493</v>
      </c>
      <c r="G138" s="52">
        <f t="shared" si="7"/>
        <v>11534363</v>
      </c>
      <c r="H138" s="61">
        <f t="shared" si="8"/>
        <v>9165623.0987137184</v>
      </c>
      <c r="J138" s="65" t="s">
        <v>504</v>
      </c>
      <c r="K138" s="63" t="s">
        <v>503</v>
      </c>
    </row>
    <row r="139" spans="1:11" ht="13.8" x14ac:dyDescent="0.25">
      <c r="A139" s="60">
        <v>134</v>
      </c>
      <c r="B139" s="70" t="str">
        <f t="shared" si="6"/>
        <v>134</v>
      </c>
      <c r="C139" s="51" t="s">
        <v>141</v>
      </c>
      <c r="D139" s="52">
        <v>11430104</v>
      </c>
      <c r="E139" s="52">
        <f>VLOOKUP(C139,'[1]PASO 5'!$B$6:$E$217,4,FALSE)</f>
        <v>12288956.231058059</v>
      </c>
      <c r="F139" s="52">
        <f>VLOOKUP(C139,'PUBLICACION 2019'!$B$4:$C$215,2,FALSE)</f>
        <v>17164981</v>
      </c>
      <c r="G139" s="52">
        <f t="shared" si="7"/>
        <v>5734877</v>
      </c>
      <c r="H139" s="61">
        <f t="shared" si="8"/>
        <v>4876024.7689419407</v>
      </c>
      <c r="J139" s="65" t="s">
        <v>506</v>
      </c>
      <c r="K139" s="63" t="s">
        <v>505</v>
      </c>
    </row>
    <row r="140" spans="1:11" ht="13.8" x14ac:dyDescent="0.25">
      <c r="A140" s="60">
        <v>135</v>
      </c>
      <c r="B140" s="70" t="str">
        <f t="shared" si="6"/>
        <v>135</v>
      </c>
      <c r="C140" s="51" t="s">
        <v>142</v>
      </c>
      <c r="D140" s="52">
        <v>23012564</v>
      </c>
      <c r="E140" s="52">
        <f>VLOOKUP(C140,'[1]PASO 5'!$B$6:$E$217,4,FALSE)</f>
        <v>25659486.654472075</v>
      </c>
      <c r="F140" s="52">
        <f>VLOOKUP(C140,'PUBLICACION 2019'!$B$4:$C$215,2,FALSE)</f>
        <v>35351274</v>
      </c>
      <c r="G140" s="52">
        <f t="shared" si="7"/>
        <v>12338710</v>
      </c>
      <c r="H140" s="61">
        <f t="shared" si="8"/>
        <v>9691787.3455279246</v>
      </c>
      <c r="J140" s="65" t="s">
        <v>508</v>
      </c>
      <c r="K140" s="63" t="s">
        <v>507</v>
      </c>
    </row>
    <row r="141" spans="1:11" ht="13.8" x14ac:dyDescent="0.25">
      <c r="A141" s="60">
        <v>136</v>
      </c>
      <c r="B141" s="70" t="str">
        <f t="shared" si="6"/>
        <v>136</v>
      </c>
      <c r="C141" s="51" t="s">
        <v>143</v>
      </c>
      <c r="D141" s="52">
        <v>2686577</v>
      </c>
      <c r="E141" s="52">
        <f>VLOOKUP(C141,'[1]PASO 5'!$B$6:$E$217,4,FALSE)</f>
        <v>2968149.2287165956</v>
      </c>
      <c r="F141" s="52">
        <f>VLOOKUP(C141,'PUBLICACION 2019'!$B$4:$C$215,2,FALSE)</f>
        <v>6531548</v>
      </c>
      <c r="G141" s="52">
        <f t="shared" si="7"/>
        <v>3844971</v>
      </c>
      <c r="H141" s="61">
        <f t="shared" si="8"/>
        <v>3563398.7712834044</v>
      </c>
      <c r="J141" s="65" t="s">
        <v>510</v>
      </c>
      <c r="K141" s="63" t="s">
        <v>509</v>
      </c>
    </row>
    <row r="142" spans="1:11" ht="13.8" x14ac:dyDescent="0.25">
      <c r="A142" s="60">
        <v>137</v>
      </c>
      <c r="B142" s="70" t="str">
        <f t="shared" si="6"/>
        <v>137</v>
      </c>
      <c r="C142" s="51" t="s">
        <v>144</v>
      </c>
      <c r="D142" s="52">
        <v>10524102</v>
      </c>
      <c r="E142" s="52">
        <f>VLOOKUP(C142,'[1]PASO 5'!$B$6:$E$217,4,FALSE)</f>
        <v>11553667.334123287</v>
      </c>
      <c r="F142" s="52">
        <f>VLOOKUP(C142,'PUBLICACION 2019'!$B$4:$C$215,2,FALSE)</f>
        <v>17856814</v>
      </c>
      <c r="G142" s="52">
        <f t="shared" si="7"/>
        <v>7332712</v>
      </c>
      <c r="H142" s="61">
        <f t="shared" si="8"/>
        <v>6303146.6658767127</v>
      </c>
      <c r="J142" s="65" t="s">
        <v>512</v>
      </c>
      <c r="K142" s="63" t="s">
        <v>511</v>
      </c>
    </row>
    <row r="143" spans="1:11" ht="13.8" x14ac:dyDescent="0.25">
      <c r="A143" s="60">
        <v>138</v>
      </c>
      <c r="B143" s="70" t="str">
        <f t="shared" si="6"/>
        <v>138</v>
      </c>
      <c r="C143" s="51" t="s">
        <v>145</v>
      </c>
      <c r="D143" s="52">
        <v>11446249</v>
      </c>
      <c r="E143" s="52">
        <f>VLOOKUP(C143,'[1]PASO 5'!$B$6:$E$217,4,FALSE)</f>
        <v>11958019.473443298</v>
      </c>
      <c r="F143" s="52">
        <f>VLOOKUP(C143,'PUBLICACION 2019'!$B$4:$C$215,2,FALSE)</f>
        <v>16909635</v>
      </c>
      <c r="G143" s="52">
        <f t="shared" si="7"/>
        <v>5463386</v>
      </c>
      <c r="H143" s="61">
        <f t="shared" si="8"/>
        <v>4951615.5265567023</v>
      </c>
      <c r="J143" s="65" t="s">
        <v>514</v>
      </c>
      <c r="K143" s="63" t="s">
        <v>513</v>
      </c>
    </row>
    <row r="144" spans="1:11" ht="13.8" x14ac:dyDescent="0.25">
      <c r="A144" s="60">
        <v>139</v>
      </c>
      <c r="B144" s="70" t="str">
        <f t="shared" si="6"/>
        <v>139</v>
      </c>
      <c r="C144" s="51" t="s">
        <v>146</v>
      </c>
      <c r="D144" s="52">
        <v>4090901</v>
      </c>
      <c r="E144" s="52">
        <f>VLOOKUP(C144,'[1]PASO 5'!$B$6:$E$217,4,FALSE)</f>
        <v>4212628.9601273788</v>
      </c>
      <c r="F144" s="52">
        <f>VLOOKUP(C144,'PUBLICACION 2019'!$B$4:$C$215,2,FALSE)</f>
        <v>6803864</v>
      </c>
      <c r="G144" s="52">
        <f t="shared" si="7"/>
        <v>2712963</v>
      </c>
      <c r="H144" s="61">
        <f t="shared" si="8"/>
        <v>2591235.0398726212</v>
      </c>
      <c r="J144" s="65" t="s">
        <v>516</v>
      </c>
      <c r="K144" s="63" t="s">
        <v>515</v>
      </c>
    </row>
    <row r="145" spans="1:11" ht="13.8" x14ac:dyDescent="0.25">
      <c r="A145" s="60">
        <v>140</v>
      </c>
      <c r="B145" s="70" t="str">
        <f t="shared" si="6"/>
        <v>140</v>
      </c>
      <c r="C145" s="51" t="s">
        <v>147</v>
      </c>
      <c r="D145" s="52">
        <v>3363054</v>
      </c>
      <c r="E145" s="52">
        <f>VLOOKUP(C145,'[1]PASO 5'!$B$6:$E$217,4,FALSE)</f>
        <v>3770127.7876842343</v>
      </c>
      <c r="F145" s="52">
        <f>VLOOKUP(C145,'PUBLICACION 2019'!$B$4:$C$215,2,FALSE)</f>
        <v>7513761</v>
      </c>
      <c r="G145" s="52">
        <f t="shared" si="7"/>
        <v>4150707</v>
      </c>
      <c r="H145" s="61">
        <f t="shared" si="8"/>
        <v>3743633.2123157657</v>
      </c>
      <c r="J145" s="65" t="s">
        <v>518</v>
      </c>
      <c r="K145" s="63" t="s">
        <v>517</v>
      </c>
    </row>
    <row r="146" spans="1:11" ht="13.8" x14ac:dyDescent="0.25">
      <c r="A146" s="60">
        <v>141</v>
      </c>
      <c r="B146" s="70" t="str">
        <f t="shared" si="6"/>
        <v>141</v>
      </c>
      <c r="C146" s="51" t="s">
        <v>148</v>
      </c>
      <c r="D146" s="52">
        <v>154356089</v>
      </c>
      <c r="E146" s="52">
        <f>VLOOKUP(C146,'[1]PASO 5'!$B$6:$E$217,4,FALSE)</f>
        <v>165627353.95582825</v>
      </c>
      <c r="F146" s="52">
        <f>VLOOKUP(C146,'PUBLICACION 2019'!$B$4:$C$215,2,FALSE)</f>
        <v>227614896</v>
      </c>
      <c r="G146" s="52">
        <f t="shared" si="7"/>
        <v>73258807</v>
      </c>
      <c r="H146" s="61">
        <f t="shared" si="8"/>
        <v>61987542.044171751</v>
      </c>
      <c r="J146" s="65" t="s">
        <v>520</v>
      </c>
      <c r="K146" s="63" t="s">
        <v>519</v>
      </c>
    </row>
    <row r="147" spans="1:11" ht="13.8" x14ac:dyDescent="0.25">
      <c r="A147" s="60">
        <v>142</v>
      </c>
      <c r="B147" s="70" t="str">
        <f t="shared" si="6"/>
        <v>142</v>
      </c>
      <c r="C147" s="51" t="s">
        <v>149</v>
      </c>
      <c r="D147" s="52">
        <v>31636162</v>
      </c>
      <c r="E147" s="52">
        <f>VLOOKUP(C147,'[1]PASO 5'!$B$6:$E$217,4,FALSE)</f>
        <v>35267911.223821312</v>
      </c>
      <c r="F147" s="52">
        <f>VLOOKUP(C147,'PUBLICACION 2019'!$B$4:$C$215,2,FALSE)</f>
        <v>44390194</v>
      </c>
      <c r="G147" s="52">
        <f t="shared" si="7"/>
        <v>12754032</v>
      </c>
      <c r="H147" s="61">
        <f t="shared" si="8"/>
        <v>9122282.7761786878</v>
      </c>
      <c r="J147" s="65" t="s">
        <v>522</v>
      </c>
      <c r="K147" s="63" t="s">
        <v>521</v>
      </c>
    </row>
    <row r="148" spans="1:11" ht="13.8" x14ac:dyDescent="0.25">
      <c r="A148" s="60">
        <v>143</v>
      </c>
      <c r="B148" s="70" t="str">
        <f t="shared" si="6"/>
        <v>143</v>
      </c>
      <c r="C148" s="51" t="s">
        <v>150</v>
      </c>
      <c r="D148" s="52">
        <v>61192548</v>
      </c>
      <c r="E148" s="52">
        <f>VLOOKUP(C148,'[1]PASO 5'!$B$6:$E$217,4,FALSE)</f>
        <v>65479339.436387233</v>
      </c>
      <c r="F148" s="52">
        <f>VLOOKUP(C148,'PUBLICACION 2019'!$B$4:$C$215,2,FALSE)</f>
        <v>88920599</v>
      </c>
      <c r="G148" s="52">
        <f t="shared" si="7"/>
        <v>27728051</v>
      </c>
      <c r="H148" s="61">
        <f t="shared" si="8"/>
        <v>23441259.563612767</v>
      </c>
      <c r="J148" s="65" t="s">
        <v>524</v>
      </c>
      <c r="K148" s="63" t="s">
        <v>523</v>
      </c>
    </row>
    <row r="149" spans="1:11" ht="13.8" x14ac:dyDescent="0.25">
      <c r="A149" s="60">
        <v>144</v>
      </c>
      <c r="B149" s="70" t="str">
        <f t="shared" si="6"/>
        <v>144</v>
      </c>
      <c r="C149" s="51" t="s">
        <v>151</v>
      </c>
      <c r="D149" s="52">
        <v>32368076</v>
      </c>
      <c r="E149" s="52">
        <f>VLOOKUP(C149,'[1]PASO 5'!$B$6:$E$217,4,FALSE)</f>
        <v>35884714.750967987</v>
      </c>
      <c r="F149" s="52">
        <f>VLOOKUP(C149,'PUBLICACION 2019'!$B$4:$C$215,2,FALSE)</f>
        <v>45366091</v>
      </c>
      <c r="G149" s="52">
        <f t="shared" si="7"/>
        <v>12998015</v>
      </c>
      <c r="H149" s="61">
        <f t="shared" si="8"/>
        <v>9481376.2490320131</v>
      </c>
      <c r="J149" s="65" t="s">
        <v>526</v>
      </c>
      <c r="K149" s="63" t="s">
        <v>525</v>
      </c>
    </row>
    <row r="150" spans="1:11" ht="13.8" x14ac:dyDescent="0.25">
      <c r="A150" s="60">
        <v>145</v>
      </c>
      <c r="B150" s="70" t="str">
        <f t="shared" si="6"/>
        <v>145</v>
      </c>
      <c r="C150" s="51" t="s">
        <v>152</v>
      </c>
      <c r="D150" s="52">
        <v>8267622</v>
      </c>
      <c r="E150" s="52">
        <f>VLOOKUP(C150,'[1]PASO 5'!$B$6:$E$217,4,FALSE)</f>
        <v>8722233.9231493026</v>
      </c>
      <c r="F150" s="52">
        <f>VLOOKUP(C150,'PUBLICACION 2019'!$B$4:$C$215,2,FALSE)</f>
        <v>14849564</v>
      </c>
      <c r="G150" s="52">
        <f t="shared" si="7"/>
        <v>6581942</v>
      </c>
      <c r="H150" s="61">
        <f t="shared" si="8"/>
        <v>6127330.0768506974</v>
      </c>
      <c r="J150" s="65" t="s">
        <v>528</v>
      </c>
      <c r="K150" s="63" t="s">
        <v>527</v>
      </c>
    </row>
    <row r="151" spans="1:11" ht="13.8" x14ac:dyDescent="0.25">
      <c r="A151" s="60">
        <v>146</v>
      </c>
      <c r="B151" s="70" t="str">
        <f t="shared" si="6"/>
        <v>146</v>
      </c>
      <c r="C151" s="51" t="s">
        <v>153</v>
      </c>
      <c r="D151" s="52">
        <v>2974426</v>
      </c>
      <c r="E151" s="52">
        <f>VLOOKUP(C151,'[1]PASO 5'!$B$6:$E$217,4,FALSE)</f>
        <v>3347258.8653825922</v>
      </c>
      <c r="F151" s="52">
        <f>VLOOKUP(C151,'PUBLICACION 2019'!$B$4:$C$215,2,FALSE)</f>
        <v>6573124</v>
      </c>
      <c r="G151" s="52">
        <f t="shared" si="7"/>
        <v>3598698</v>
      </c>
      <c r="H151" s="61">
        <f t="shared" si="8"/>
        <v>3225865.1346174078</v>
      </c>
      <c r="J151" s="65" t="s">
        <v>530</v>
      </c>
      <c r="K151" s="63" t="s">
        <v>529</v>
      </c>
    </row>
    <row r="152" spans="1:11" ht="13.8" x14ac:dyDescent="0.25">
      <c r="A152" s="60">
        <v>147</v>
      </c>
      <c r="B152" s="70" t="str">
        <f t="shared" si="6"/>
        <v>147</v>
      </c>
      <c r="C152" s="51" t="s">
        <v>154</v>
      </c>
      <c r="D152" s="52">
        <v>36389365</v>
      </c>
      <c r="E152" s="52">
        <f>VLOOKUP(C152,'[1]PASO 5'!$B$6:$E$217,4,FALSE)</f>
        <v>41380370.869599387</v>
      </c>
      <c r="F152" s="52">
        <f>VLOOKUP(C152,'PUBLICACION 2019'!$B$4:$C$215,2,FALSE)</f>
        <v>63043898</v>
      </c>
      <c r="G152" s="52">
        <f t="shared" si="7"/>
        <v>26654533</v>
      </c>
      <c r="H152" s="61">
        <f t="shared" si="8"/>
        <v>21663527.130400613</v>
      </c>
      <c r="J152" s="65" t="s">
        <v>532</v>
      </c>
      <c r="K152" s="63" t="s">
        <v>531</v>
      </c>
    </row>
    <row r="153" spans="1:11" ht="13.8" x14ac:dyDescent="0.25">
      <c r="A153" s="60">
        <v>148</v>
      </c>
      <c r="B153" s="70" t="str">
        <f t="shared" si="6"/>
        <v>148</v>
      </c>
      <c r="C153" s="51" t="s">
        <v>155</v>
      </c>
      <c r="D153" s="52">
        <v>17162362</v>
      </c>
      <c r="E153" s="52">
        <f>VLOOKUP(C153,'[1]PASO 5'!$B$6:$E$217,4,FALSE)</f>
        <v>18639361.676410682</v>
      </c>
      <c r="F153" s="52">
        <f>VLOOKUP(C153,'PUBLICACION 2019'!$B$4:$C$215,2,FALSE)</f>
        <v>26727368</v>
      </c>
      <c r="G153" s="52">
        <f t="shared" si="7"/>
        <v>9565006</v>
      </c>
      <c r="H153" s="61">
        <f t="shared" si="8"/>
        <v>8088006.3235893175</v>
      </c>
      <c r="J153" s="65" t="s">
        <v>534</v>
      </c>
      <c r="K153" s="63" t="s">
        <v>533</v>
      </c>
    </row>
    <row r="154" spans="1:11" ht="13.8" x14ac:dyDescent="0.25">
      <c r="A154" s="60">
        <v>149</v>
      </c>
      <c r="B154" s="70" t="str">
        <f t="shared" si="6"/>
        <v>149</v>
      </c>
      <c r="C154" s="51" t="s">
        <v>156</v>
      </c>
      <c r="D154" s="52">
        <v>59288083</v>
      </c>
      <c r="E154" s="52">
        <f>VLOOKUP(C154,'[1]PASO 5'!$B$6:$E$217,4,FALSE)</f>
        <v>65956406.500305586</v>
      </c>
      <c r="F154" s="52">
        <f>VLOOKUP(C154,'PUBLICACION 2019'!$B$4:$C$215,2,FALSE)</f>
        <v>85142101</v>
      </c>
      <c r="G154" s="52">
        <f t="shared" si="7"/>
        <v>25854018</v>
      </c>
      <c r="H154" s="61">
        <f t="shared" si="8"/>
        <v>19185694.499694414</v>
      </c>
      <c r="J154" s="65" t="s">
        <v>536</v>
      </c>
      <c r="K154" s="63" t="s">
        <v>535</v>
      </c>
    </row>
    <row r="155" spans="1:11" ht="13.8" x14ac:dyDescent="0.25">
      <c r="A155" s="60">
        <v>150</v>
      </c>
      <c r="B155" s="70" t="str">
        <f t="shared" si="6"/>
        <v>150</v>
      </c>
      <c r="C155" s="51" t="s">
        <v>157</v>
      </c>
      <c r="D155" s="52">
        <v>13019622</v>
      </c>
      <c r="E155" s="52">
        <f>VLOOKUP(C155,'[1]PASO 5'!$B$6:$E$217,4,FALSE)</f>
        <v>14342032.698575359</v>
      </c>
      <c r="F155" s="52">
        <f>VLOOKUP(C155,'PUBLICACION 2019'!$B$4:$C$215,2,FALSE)</f>
        <v>18231611</v>
      </c>
      <c r="G155" s="52">
        <f t="shared" si="7"/>
        <v>5211989</v>
      </c>
      <c r="H155" s="61">
        <f t="shared" si="8"/>
        <v>3889578.3014246412</v>
      </c>
      <c r="J155" s="65" t="s">
        <v>538</v>
      </c>
      <c r="K155" s="63" t="s">
        <v>537</v>
      </c>
    </row>
    <row r="156" spans="1:11" ht="13.8" x14ac:dyDescent="0.25">
      <c r="A156" s="60">
        <v>151</v>
      </c>
      <c r="B156" s="70" t="str">
        <f t="shared" si="6"/>
        <v>151</v>
      </c>
      <c r="C156" s="51" t="s">
        <v>158</v>
      </c>
      <c r="D156" s="52">
        <v>28062329</v>
      </c>
      <c r="E156" s="52">
        <f>VLOOKUP(C156,'[1]PASO 5'!$B$6:$E$217,4,FALSE)</f>
        <v>31063922.80963625</v>
      </c>
      <c r="F156" s="52">
        <f>VLOOKUP(C156,'PUBLICACION 2019'!$B$4:$C$215,2,FALSE)</f>
        <v>37492383</v>
      </c>
      <c r="G156" s="52">
        <f t="shared" si="7"/>
        <v>9430054</v>
      </c>
      <c r="H156" s="61">
        <f t="shared" si="8"/>
        <v>6428460.1903637499</v>
      </c>
      <c r="J156" s="65" t="s">
        <v>540</v>
      </c>
      <c r="K156" s="63" t="s">
        <v>539</v>
      </c>
    </row>
    <row r="157" spans="1:11" ht="13.8" x14ac:dyDescent="0.25">
      <c r="A157" s="60">
        <v>152</v>
      </c>
      <c r="B157" s="70" t="str">
        <f t="shared" si="6"/>
        <v>152</v>
      </c>
      <c r="C157" s="51" t="s">
        <v>159</v>
      </c>
      <c r="D157" s="52">
        <v>18165460</v>
      </c>
      <c r="E157" s="52">
        <f>VLOOKUP(C157,'[1]PASO 5'!$B$6:$E$217,4,FALSE)</f>
        <v>18947965.330930047</v>
      </c>
      <c r="F157" s="52">
        <f>VLOOKUP(C157,'PUBLICACION 2019'!$B$4:$C$215,2,FALSE)</f>
        <v>23219654</v>
      </c>
      <c r="G157" s="52">
        <f t="shared" si="7"/>
        <v>5054194</v>
      </c>
      <c r="H157" s="61">
        <f t="shared" si="8"/>
        <v>4271688.6690699533</v>
      </c>
      <c r="J157" s="65" t="s">
        <v>542</v>
      </c>
      <c r="K157" s="63" t="s">
        <v>541</v>
      </c>
    </row>
    <row r="158" spans="1:11" ht="13.8" x14ac:dyDescent="0.25">
      <c r="A158" s="60">
        <v>153</v>
      </c>
      <c r="B158" s="70" t="str">
        <f t="shared" si="6"/>
        <v>153</v>
      </c>
      <c r="C158" s="51" t="s">
        <v>160</v>
      </c>
      <c r="D158" s="52">
        <v>7342683</v>
      </c>
      <c r="E158" s="52">
        <f>VLOOKUP(C158,'[1]PASO 5'!$B$6:$E$217,4,FALSE)</f>
        <v>7974772.948369896</v>
      </c>
      <c r="F158" s="52">
        <f>VLOOKUP(C158,'PUBLICACION 2019'!$B$4:$C$215,2,FALSE)</f>
        <v>12383574</v>
      </c>
      <c r="G158" s="52">
        <f t="shared" si="7"/>
        <v>5040891</v>
      </c>
      <c r="H158" s="61">
        <f t="shared" si="8"/>
        <v>4408801.051630104</v>
      </c>
      <c r="J158" s="65" t="s">
        <v>544</v>
      </c>
      <c r="K158" s="63" t="s">
        <v>543</v>
      </c>
    </row>
    <row r="159" spans="1:11" ht="13.8" x14ac:dyDescent="0.25">
      <c r="A159" s="60">
        <v>154</v>
      </c>
      <c r="B159" s="70" t="str">
        <f t="shared" si="6"/>
        <v>154</v>
      </c>
      <c r="C159" s="51" t="s">
        <v>161</v>
      </c>
      <c r="D159" s="52">
        <v>17005060</v>
      </c>
      <c r="E159" s="52">
        <f>VLOOKUP(C159,'[1]PASO 5'!$B$6:$E$217,4,FALSE)</f>
        <v>18577112.896129109</v>
      </c>
      <c r="F159" s="52">
        <f>VLOOKUP(C159,'PUBLICACION 2019'!$B$4:$C$215,2,FALSE)</f>
        <v>22410546</v>
      </c>
      <c r="G159" s="52">
        <f t="shared" si="7"/>
        <v>5405486</v>
      </c>
      <c r="H159" s="61">
        <f t="shared" si="8"/>
        <v>3833433.103870891</v>
      </c>
      <c r="J159" s="65" t="s">
        <v>546</v>
      </c>
      <c r="K159" s="63" t="s">
        <v>545</v>
      </c>
    </row>
    <row r="160" spans="1:11" ht="13.8" x14ac:dyDescent="0.25">
      <c r="A160" s="60">
        <v>155</v>
      </c>
      <c r="B160" s="70" t="str">
        <f t="shared" si="6"/>
        <v>155</v>
      </c>
      <c r="C160" s="51" t="s">
        <v>162</v>
      </c>
      <c r="D160" s="52">
        <v>209080717</v>
      </c>
      <c r="E160" s="52">
        <f>VLOOKUP(C160,'[1]PASO 5'!$B$6:$E$217,4,FALSE)</f>
        <v>223143447.76010281</v>
      </c>
      <c r="F160" s="52">
        <f>VLOOKUP(C160,'PUBLICACION 2019'!$B$4:$C$215,2,FALSE)</f>
        <v>262292800</v>
      </c>
      <c r="G160" s="52">
        <f t="shared" si="7"/>
        <v>53212083</v>
      </c>
      <c r="H160" s="61">
        <f t="shared" si="8"/>
        <v>39149352.239897192</v>
      </c>
      <c r="J160" s="65" t="s">
        <v>548</v>
      </c>
      <c r="K160" s="63" t="s">
        <v>547</v>
      </c>
    </row>
    <row r="161" spans="1:11" ht="13.8" x14ac:dyDescent="0.25">
      <c r="A161" s="60">
        <v>156</v>
      </c>
      <c r="B161" s="70" t="str">
        <f t="shared" si="6"/>
        <v>156</v>
      </c>
      <c r="C161" s="51" t="s">
        <v>163</v>
      </c>
      <c r="D161" s="52">
        <v>7563850</v>
      </c>
      <c r="E161" s="52">
        <f>VLOOKUP(C161,'[1]PASO 5'!$B$6:$E$217,4,FALSE)</f>
        <v>8368324.5054594083</v>
      </c>
      <c r="F161" s="52">
        <f>VLOOKUP(C161,'PUBLICACION 2019'!$B$4:$C$215,2,FALSE)</f>
        <v>12948001</v>
      </c>
      <c r="G161" s="52">
        <f t="shared" si="7"/>
        <v>5384151</v>
      </c>
      <c r="H161" s="61">
        <f t="shared" si="8"/>
        <v>4579676.4945405917</v>
      </c>
      <c r="J161" s="65" t="s">
        <v>550</v>
      </c>
      <c r="K161" s="63" t="s">
        <v>549</v>
      </c>
    </row>
    <row r="162" spans="1:11" ht="13.8" x14ac:dyDescent="0.25">
      <c r="A162" s="60">
        <v>157</v>
      </c>
      <c r="B162" s="70" t="str">
        <f t="shared" si="6"/>
        <v>157</v>
      </c>
      <c r="C162" s="51" t="s">
        <v>164</v>
      </c>
      <c r="D162" s="52">
        <v>20655558</v>
      </c>
      <c r="E162" s="52">
        <f>VLOOKUP(C162,'[1]PASO 5'!$B$6:$E$217,4,FALSE)</f>
        <v>22660116.968143295</v>
      </c>
      <c r="F162" s="52">
        <f>VLOOKUP(C162,'PUBLICACION 2019'!$B$4:$C$215,2,FALSE)</f>
        <v>30939378</v>
      </c>
      <c r="G162" s="52">
        <f t="shared" si="7"/>
        <v>10283820</v>
      </c>
      <c r="H162" s="61">
        <f t="shared" si="8"/>
        <v>8279261.0318567045</v>
      </c>
      <c r="J162" s="65" t="s">
        <v>552</v>
      </c>
      <c r="K162" s="63" t="s">
        <v>551</v>
      </c>
    </row>
    <row r="163" spans="1:11" ht="13.8" x14ac:dyDescent="0.25">
      <c r="A163" s="60">
        <v>158</v>
      </c>
      <c r="B163" s="70" t="str">
        <f t="shared" si="6"/>
        <v>158</v>
      </c>
      <c r="C163" s="51" t="s">
        <v>165</v>
      </c>
      <c r="D163" s="52">
        <v>27104302</v>
      </c>
      <c r="E163" s="52">
        <f>VLOOKUP(C163,'[1]PASO 5'!$B$6:$E$217,4,FALSE)</f>
        <v>29595276.125598311</v>
      </c>
      <c r="F163" s="52">
        <f>VLOOKUP(C163,'PUBLICACION 2019'!$B$4:$C$215,2,FALSE)</f>
        <v>36985235</v>
      </c>
      <c r="G163" s="52">
        <f t="shared" si="7"/>
        <v>9880933</v>
      </c>
      <c r="H163" s="61">
        <f t="shared" si="8"/>
        <v>7389958.8744016886</v>
      </c>
      <c r="J163" s="65" t="s">
        <v>554</v>
      </c>
      <c r="K163" s="63" t="s">
        <v>553</v>
      </c>
    </row>
    <row r="164" spans="1:11" ht="13.8" x14ac:dyDescent="0.25">
      <c r="A164" s="60">
        <v>159</v>
      </c>
      <c r="B164" s="70" t="str">
        <f t="shared" si="6"/>
        <v>159</v>
      </c>
      <c r="C164" s="51" t="s">
        <v>166</v>
      </c>
      <c r="D164" s="52">
        <v>48586444</v>
      </c>
      <c r="E164" s="52">
        <f>VLOOKUP(C164,'[1]PASO 5'!$B$6:$E$217,4,FALSE)</f>
        <v>54512584.149266392</v>
      </c>
      <c r="F164" s="52">
        <f>VLOOKUP(C164,'PUBLICACION 2019'!$B$4:$C$215,2,FALSE)</f>
        <v>82793530</v>
      </c>
      <c r="G164" s="52">
        <f t="shared" si="7"/>
        <v>34207086</v>
      </c>
      <c r="H164" s="61">
        <f t="shared" si="8"/>
        <v>28280945.850733608</v>
      </c>
      <c r="J164" s="65" t="s">
        <v>556</v>
      </c>
      <c r="K164" s="63" t="s">
        <v>555</v>
      </c>
    </row>
    <row r="165" spans="1:11" ht="13.8" x14ac:dyDescent="0.25">
      <c r="A165" s="60">
        <v>160</v>
      </c>
      <c r="B165" s="70" t="str">
        <f t="shared" si="6"/>
        <v>160</v>
      </c>
      <c r="C165" s="51" t="s">
        <v>167</v>
      </c>
      <c r="D165" s="52">
        <v>113630326</v>
      </c>
      <c r="E165" s="52">
        <f>VLOOKUP(C165,'[1]PASO 5'!$B$6:$E$217,4,FALSE)</f>
        <v>126077785.52949671</v>
      </c>
      <c r="F165" s="52">
        <f>VLOOKUP(C165,'PUBLICACION 2019'!$B$4:$C$215,2,FALSE)</f>
        <v>146423938</v>
      </c>
      <c r="G165" s="52">
        <f t="shared" si="7"/>
        <v>32793612</v>
      </c>
      <c r="H165" s="61">
        <f t="shared" si="8"/>
        <v>20346152.470503286</v>
      </c>
      <c r="J165" s="65" t="s">
        <v>558</v>
      </c>
      <c r="K165" s="63" t="s">
        <v>557</v>
      </c>
    </row>
    <row r="166" spans="1:11" ht="13.8" x14ac:dyDescent="0.25">
      <c r="A166" s="60">
        <v>161</v>
      </c>
      <c r="B166" s="70" t="str">
        <f t="shared" si="6"/>
        <v>161</v>
      </c>
      <c r="C166" s="51" t="s">
        <v>168</v>
      </c>
      <c r="D166" s="52">
        <v>46528422</v>
      </c>
      <c r="E166" s="52">
        <f>VLOOKUP(C166,'[1]PASO 5'!$B$6:$E$217,4,FALSE)</f>
        <v>49946419.991787873</v>
      </c>
      <c r="F166" s="52">
        <f>VLOOKUP(C166,'PUBLICACION 2019'!$B$4:$C$215,2,FALSE)</f>
        <v>61526171</v>
      </c>
      <c r="G166" s="52">
        <f t="shared" si="7"/>
        <v>14997749</v>
      </c>
      <c r="H166" s="61">
        <f t="shared" si="8"/>
        <v>11579751.008212127</v>
      </c>
      <c r="J166" s="65" t="s">
        <v>560</v>
      </c>
      <c r="K166" s="63" t="s">
        <v>559</v>
      </c>
    </row>
    <row r="167" spans="1:11" ht="13.8" x14ac:dyDescent="0.25">
      <c r="A167" s="60">
        <v>162</v>
      </c>
      <c r="B167" s="70" t="str">
        <f t="shared" si="6"/>
        <v>162</v>
      </c>
      <c r="C167" s="51" t="s">
        <v>169</v>
      </c>
      <c r="D167" s="52">
        <v>7714598</v>
      </c>
      <c r="E167" s="52">
        <f>VLOOKUP(C167,'[1]PASO 5'!$B$6:$E$217,4,FALSE)</f>
        <v>8307131.3637091713</v>
      </c>
      <c r="F167" s="52">
        <f>VLOOKUP(C167,'PUBLICACION 2019'!$B$4:$C$215,2,FALSE)</f>
        <v>12125351</v>
      </c>
      <c r="G167" s="52">
        <f t="shared" si="7"/>
        <v>4410753</v>
      </c>
      <c r="H167" s="61">
        <f t="shared" si="8"/>
        <v>3818219.6362908287</v>
      </c>
      <c r="J167" s="65" t="s">
        <v>562</v>
      </c>
      <c r="K167" s="63" t="s">
        <v>561</v>
      </c>
    </row>
    <row r="168" spans="1:11" ht="13.8" x14ac:dyDescent="0.25">
      <c r="A168" s="60">
        <v>163</v>
      </c>
      <c r="B168" s="70" t="str">
        <f t="shared" si="6"/>
        <v>163</v>
      </c>
      <c r="C168" s="51" t="s">
        <v>170</v>
      </c>
      <c r="D168" s="52">
        <v>6597745</v>
      </c>
      <c r="E168" s="52">
        <f>VLOOKUP(C168,'[1]PASO 5'!$B$6:$E$217,4,FALSE)</f>
        <v>7119657.1770613743</v>
      </c>
      <c r="F168" s="52">
        <f>VLOOKUP(C168,'PUBLICACION 2019'!$B$4:$C$215,2,FALSE)</f>
        <v>11437666</v>
      </c>
      <c r="G168" s="52">
        <f t="shared" si="7"/>
        <v>4839921</v>
      </c>
      <c r="H168" s="61">
        <f t="shared" si="8"/>
        <v>4318008.8229386257</v>
      </c>
      <c r="J168" s="65" t="s">
        <v>564</v>
      </c>
      <c r="K168" s="63" t="s">
        <v>563</v>
      </c>
    </row>
    <row r="169" spans="1:11" ht="13.8" x14ac:dyDescent="0.25">
      <c r="A169" s="60">
        <v>164</v>
      </c>
      <c r="B169" s="70" t="str">
        <f t="shared" si="6"/>
        <v>164</v>
      </c>
      <c r="C169" s="51" t="s">
        <v>171</v>
      </c>
      <c r="D169" s="52">
        <v>8959058</v>
      </c>
      <c r="E169" s="52">
        <f>VLOOKUP(C169,'[1]PASO 5'!$B$6:$E$217,4,FALSE)</f>
        <v>9548110.8245759271</v>
      </c>
      <c r="F169" s="52">
        <f>VLOOKUP(C169,'PUBLICACION 2019'!$B$4:$C$215,2,FALSE)</f>
        <v>14220768</v>
      </c>
      <c r="G169" s="52">
        <f t="shared" si="7"/>
        <v>5261710</v>
      </c>
      <c r="H169" s="61">
        <f t="shared" si="8"/>
        <v>4672657.1754240729</v>
      </c>
      <c r="J169" s="65" t="s">
        <v>566</v>
      </c>
      <c r="K169" s="63" t="s">
        <v>565</v>
      </c>
    </row>
    <row r="170" spans="1:11" ht="13.8" x14ac:dyDescent="0.25">
      <c r="A170" s="60">
        <v>165</v>
      </c>
      <c r="B170" s="70" t="str">
        <f t="shared" si="6"/>
        <v>165</v>
      </c>
      <c r="C170" s="51" t="s">
        <v>172</v>
      </c>
      <c r="D170" s="52">
        <v>11129919</v>
      </c>
      <c r="E170" s="52">
        <f>VLOOKUP(C170,'[1]PASO 5'!$B$6:$E$217,4,FALSE)</f>
        <v>12461719.639888993</v>
      </c>
      <c r="F170" s="52">
        <f>VLOOKUP(C170,'PUBLICACION 2019'!$B$4:$C$215,2,FALSE)</f>
        <v>16829020</v>
      </c>
      <c r="G170" s="52">
        <f t="shared" si="7"/>
        <v>5699101</v>
      </c>
      <c r="H170" s="61">
        <f t="shared" si="8"/>
        <v>4367300.3601110075</v>
      </c>
      <c r="J170" s="65" t="s">
        <v>568</v>
      </c>
      <c r="K170" s="63" t="s">
        <v>567</v>
      </c>
    </row>
    <row r="171" spans="1:11" ht="13.8" x14ac:dyDescent="0.25">
      <c r="A171" s="60">
        <v>166</v>
      </c>
      <c r="B171" s="70" t="str">
        <f t="shared" si="6"/>
        <v>166</v>
      </c>
      <c r="C171" s="51" t="s">
        <v>173</v>
      </c>
      <c r="D171" s="52">
        <v>7499979</v>
      </c>
      <c r="E171" s="52">
        <f>VLOOKUP(C171,'[1]PASO 5'!$B$6:$E$217,4,FALSE)</f>
        <v>8421147.8180734366</v>
      </c>
      <c r="F171" s="52">
        <f>VLOOKUP(C171,'PUBLICACION 2019'!$B$4:$C$215,2,FALSE)</f>
        <v>12481648</v>
      </c>
      <c r="G171" s="52">
        <f t="shared" si="7"/>
        <v>4981669</v>
      </c>
      <c r="H171" s="61">
        <f t="shared" si="8"/>
        <v>4060500.1819265634</v>
      </c>
      <c r="J171" s="65" t="s">
        <v>570</v>
      </c>
      <c r="K171" s="63" t="s">
        <v>569</v>
      </c>
    </row>
    <row r="172" spans="1:11" ht="13.8" x14ac:dyDescent="0.25">
      <c r="A172" s="60">
        <v>167</v>
      </c>
      <c r="B172" s="70" t="str">
        <f t="shared" si="6"/>
        <v>167</v>
      </c>
      <c r="C172" s="51" t="s">
        <v>174</v>
      </c>
      <c r="D172" s="52">
        <v>18558577</v>
      </c>
      <c r="E172" s="52">
        <f>VLOOKUP(C172,'[1]PASO 5'!$B$6:$E$217,4,FALSE)</f>
        <v>20628275.220773794</v>
      </c>
      <c r="F172" s="52">
        <f>VLOOKUP(C172,'PUBLICACION 2019'!$B$4:$C$215,2,FALSE)</f>
        <v>27085923</v>
      </c>
      <c r="G172" s="52">
        <f t="shared" si="7"/>
        <v>8527346</v>
      </c>
      <c r="H172" s="61">
        <f t="shared" si="8"/>
        <v>6457647.7792262062</v>
      </c>
      <c r="J172" s="65" t="s">
        <v>572</v>
      </c>
      <c r="K172" s="63" t="s">
        <v>571</v>
      </c>
    </row>
    <row r="173" spans="1:11" ht="13.8" x14ac:dyDescent="0.25">
      <c r="A173" s="60">
        <v>168</v>
      </c>
      <c r="B173" s="70" t="str">
        <f t="shared" si="6"/>
        <v>168</v>
      </c>
      <c r="C173" s="51" t="s">
        <v>175</v>
      </c>
      <c r="D173" s="52">
        <v>26132308</v>
      </c>
      <c r="E173" s="52">
        <f>VLOOKUP(C173,'[1]PASO 5'!$B$6:$E$217,4,FALSE)</f>
        <v>28696353.482553557</v>
      </c>
      <c r="F173" s="52">
        <f>VLOOKUP(C173,'PUBLICACION 2019'!$B$4:$C$215,2,FALSE)</f>
        <v>36773746</v>
      </c>
      <c r="G173" s="52">
        <f t="shared" si="7"/>
        <v>10641438</v>
      </c>
      <c r="H173" s="61">
        <f t="shared" si="8"/>
        <v>8077392.5174464434</v>
      </c>
      <c r="J173" s="65" t="s">
        <v>574</v>
      </c>
      <c r="K173" s="63" t="s">
        <v>573</v>
      </c>
    </row>
    <row r="174" spans="1:11" ht="13.8" x14ac:dyDescent="0.25">
      <c r="A174" s="60">
        <v>169</v>
      </c>
      <c r="B174" s="70" t="str">
        <f t="shared" si="6"/>
        <v>169</v>
      </c>
      <c r="C174" s="51" t="s">
        <v>176</v>
      </c>
      <c r="D174" s="52">
        <v>17350313</v>
      </c>
      <c r="E174" s="52">
        <f>VLOOKUP(C174,'[1]PASO 5'!$B$6:$E$217,4,FALSE)</f>
        <v>19410232.780131094</v>
      </c>
      <c r="F174" s="52">
        <f>VLOOKUP(C174,'PUBLICACION 2019'!$B$4:$C$215,2,FALSE)</f>
        <v>26176156</v>
      </c>
      <c r="G174" s="52">
        <f t="shared" si="7"/>
        <v>8825843</v>
      </c>
      <c r="H174" s="61">
        <f t="shared" si="8"/>
        <v>6765923.2198689058</v>
      </c>
      <c r="J174" s="65" t="s">
        <v>576</v>
      </c>
      <c r="K174" s="63" t="s">
        <v>575</v>
      </c>
    </row>
    <row r="175" spans="1:11" ht="13.8" x14ac:dyDescent="0.25">
      <c r="A175" s="60">
        <v>170</v>
      </c>
      <c r="B175" s="70" t="str">
        <f t="shared" si="6"/>
        <v>170</v>
      </c>
      <c r="C175" s="51" t="s">
        <v>177</v>
      </c>
      <c r="D175" s="52">
        <v>22751563</v>
      </c>
      <c r="E175" s="52">
        <f>VLOOKUP(C175,'[1]PASO 5'!$B$6:$E$217,4,FALSE)</f>
        <v>24570968.128276803</v>
      </c>
      <c r="F175" s="52">
        <f>VLOOKUP(C175,'PUBLICACION 2019'!$B$4:$C$215,2,FALSE)</f>
        <v>36669676</v>
      </c>
      <c r="G175" s="52">
        <f t="shared" si="7"/>
        <v>13918113</v>
      </c>
      <c r="H175" s="61">
        <f t="shared" si="8"/>
        <v>12098707.871723197</v>
      </c>
      <c r="J175" s="65" t="s">
        <v>578</v>
      </c>
      <c r="K175" s="63" t="s">
        <v>577</v>
      </c>
    </row>
    <row r="176" spans="1:11" ht="13.8" x14ac:dyDescent="0.25">
      <c r="A176" s="60">
        <v>171</v>
      </c>
      <c r="B176" s="70" t="str">
        <f t="shared" si="6"/>
        <v>171</v>
      </c>
      <c r="C176" s="51" t="s">
        <v>178</v>
      </c>
      <c r="D176" s="52">
        <v>9409246</v>
      </c>
      <c r="E176" s="52">
        <f>VLOOKUP(C176,'[1]PASO 5'!$B$6:$E$217,4,FALSE)</f>
        <v>10242315.814095102</v>
      </c>
      <c r="F176" s="52">
        <f>VLOOKUP(C176,'PUBLICACION 2019'!$B$4:$C$215,2,FALSE)</f>
        <v>16023229</v>
      </c>
      <c r="G176" s="52">
        <f t="shared" si="7"/>
        <v>6613983</v>
      </c>
      <c r="H176" s="61">
        <f t="shared" si="8"/>
        <v>5780913.1859048977</v>
      </c>
      <c r="J176" s="65" t="s">
        <v>580</v>
      </c>
      <c r="K176" s="63" t="s">
        <v>579</v>
      </c>
    </row>
    <row r="177" spans="1:11" ht="13.8" x14ac:dyDescent="0.25">
      <c r="A177" s="60">
        <v>172</v>
      </c>
      <c r="B177" s="70" t="str">
        <f t="shared" si="6"/>
        <v>172</v>
      </c>
      <c r="C177" s="51" t="s">
        <v>179</v>
      </c>
      <c r="D177" s="52">
        <v>20685004</v>
      </c>
      <c r="E177" s="52">
        <f>VLOOKUP(C177,'[1]PASO 5'!$B$6:$E$217,4,FALSE)</f>
        <v>23579606.511805829</v>
      </c>
      <c r="F177" s="52">
        <f>VLOOKUP(C177,'PUBLICACION 2019'!$B$4:$C$215,2,FALSE)</f>
        <v>29902624</v>
      </c>
      <c r="G177" s="52">
        <f t="shared" si="7"/>
        <v>9217620</v>
      </c>
      <c r="H177" s="61">
        <f t="shared" si="8"/>
        <v>6323017.4881941713</v>
      </c>
      <c r="J177" s="65" t="s">
        <v>582</v>
      </c>
      <c r="K177" s="63" t="s">
        <v>581</v>
      </c>
    </row>
    <row r="178" spans="1:11" ht="13.8" x14ac:dyDescent="0.25">
      <c r="A178" s="60">
        <v>173</v>
      </c>
      <c r="B178" s="70" t="str">
        <f t="shared" si="6"/>
        <v>173</v>
      </c>
      <c r="C178" s="51" t="s">
        <v>180</v>
      </c>
      <c r="D178" s="52">
        <v>70756942</v>
      </c>
      <c r="E178" s="52">
        <f>VLOOKUP(C178,'[1]PASO 5'!$B$6:$E$217,4,FALSE)</f>
        <v>76635181.688917279</v>
      </c>
      <c r="F178" s="52">
        <f>VLOOKUP(C178,'PUBLICACION 2019'!$B$4:$C$215,2,FALSE)</f>
        <v>99792773</v>
      </c>
      <c r="G178" s="52">
        <f t="shared" si="7"/>
        <v>29035831</v>
      </c>
      <c r="H178" s="61">
        <f t="shared" si="8"/>
        <v>23157591.311082721</v>
      </c>
      <c r="J178" s="65" t="s">
        <v>584</v>
      </c>
      <c r="K178" s="63" t="s">
        <v>583</v>
      </c>
    </row>
    <row r="179" spans="1:11" ht="13.8" x14ac:dyDescent="0.25">
      <c r="A179" s="60">
        <v>174</v>
      </c>
      <c r="B179" s="70" t="str">
        <f t="shared" si="6"/>
        <v>174</v>
      </c>
      <c r="C179" s="51" t="s">
        <v>181</v>
      </c>
      <c r="D179" s="52">
        <v>51117642</v>
      </c>
      <c r="E179" s="52">
        <f>VLOOKUP(C179,'[1]PASO 5'!$B$6:$E$217,4,FALSE)</f>
        <v>54119773.311221682</v>
      </c>
      <c r="F179" s="52">
        <f>VLOOKUP(C179,'PUBLICACION 2019'!$B$4:$C$215,2,FALSE)</f>
        <v>70031710</v>
      </c>
      <c r="G179" s="52">
        <f t="shared" si="7"/>
        <v>18914068</v>
      </c>
      <c r="H179" s="61">
        <f t="shared" si="8"/>
        <v>15911936.688778318</v>
      </c>
      <c r="J179" s="65" t="s">
        <v>586</v>
      </c>
      <c r="K179" s="63" t="s">
        <v>585</v>
      </c>
    </row>
    <row r="180" spans="1:11" ht="13.8" x14ac:dyDescent="0.25">
      <c r="A180" s="60">
        <v>175</v>
      </c>
      <c r="B180" s="70" t="str">
        <f t="shared" si="6"/>
        <v>175</v>
      </c>
      <c r="C180" s="51" t="s">
        <v>182</v>
      </c>
      <c r="D180" s="52">
        <v>90456356</v>
      </c>
      <c r="E180" s="52">
        <f>VLOOKUP(C180,'[1]PASO 5'!$B$6:$E$217,4,FALSE)</f>
        <v>101166057.45255023</v>
      </c>
      <c r="F180" s="52">
        <f>VLOOKUP(C180,'PUBLICACION 2019'!$B$4:$C$215,2,FALSE)</f>
        <v>111271145</v>
      </c>
      <c r="G180" s="52">
        <f t="shared" si="7"/>
        <v>20814789</v>
      </c>
      <c r="H180" s="61">
        <f t="shared" si="8"/>
        <v>10105087.547449768</v>
      </c>
      <c r="J180" s="65" t="s">
        <v>588</v>
      </c>
      <c r="K180" s="63" t="s">
        <v>587</v>
      </c>
    </row>
    <row r="181" spans="1:11" ht="13.8" x14ac:dyDescent="0.25">
      <c r="A181" s="60">
        <v>176</v>
      </c>
      <c r="B181" s="70" t="str">
        <f t="shared" si="6"/>
        <v>176</v>
      </c>
      <c r="C181" s="51" t="s">
        <v>183</v>
      </c>
      <c r="D181" s="52">
        <v>3740189</v>
      </c>
      <c r="E181" s="52">
        <f>VLOOKUP(C181,'[1]PASO 5'!$B$6:$E$217,4,FALSE)</f>
        <v>3994131.2944513443</v>
      </c>
      <c r="F181" s="52">
        <f>VLOOKUP(C181,'PUBLICACION 2019'!$B$4:$C$215,2,FALSE)</f>
        <v>7383728</v>
      </c>
      <c r="G181" s="52">
        <f t="shared" si="7"/>
        <v>3643539</v>
      </c>
      <c r="H181" s="61">
        <f t="shared" si="8"/>
        <v>3389596.7055486557</v>
      </c>
      <c r="J181" s="65" t="s">
        <v>590</v>
      </c>
      <c r="K181" s="63" t="s">
        <v>589</v>
      </c>
    </row>
    <row r="182" spans="1:11" ht="13.8" x14ac:dyDescent="0.25">
      <c r="A182" s="60">
        <v>177</v>
      </c>
      <c r="B182" s="70" t="str">
        <f t="shared" si="6"/>
        <v>177</v>
      </c>
      <c r="C182" s="51" t="s">
        <v>184</v>
      </c>
      <c r="D182" s="52">
        <v>10385680</v>
      </c>
      <c r="E182" s="52">
        <f>VLOOKUP(C182,'[1]PASO 5'!$B$6:$E$217,4,FALSE)</f>
        <v>11724319.709154949</v>
      </c>
      <c r="F182" s="52">
        <f>VLOOKUP(C182,'PUBLICACION 2019'!$B$4:$C$215,2,FALSE)</f>
        <v>18028080</v>
      </c>
      <c r="G182" s="52">
        <f t="shared" si="7"/>
        <v>7642400</v>
      </c>
      <c r="H182" s="61">
        <f t="shared" si="8"/>
        <v>6303760.2908450514</v>
      </c>
      <c r="J182" s="65" t="s">
        <v>592</v>
      </c>
      <c r="K182" s="63" t="s">
        <v>591</v>
      </c>
    </row>
    <row r="183" spans="1:11" ht="13.8" x14ac:dyDescent="0.25">
      <c r="A183" s="60">
        <v>178</v>
      </c>
      <c r="B183" s="70" t="str">
        <f t="shared" si="6"/>
        <v>178</v>
      </c>
      <c r="C183" s="51" t="s">
        <v>185</v>
      </c>
      <c r="D183" s="52">
        <v>10713527</v>
      </c>
      <c r="E183" s="52">
        <f>VLOOKUP(C183,'[1]PASO 5'!$B$6:$E$217,4,FALSE)</f>
        <v>11268296.564393004</v>
      </c>
      <c r="F183" s="52">
        <f>VLOOKUP(C183,'PUBLICACION 2019'!$B$4:$C$215,2,FALSE)</f>
        <v>14483334</v>
      </c>
      <c r="G183" s="52">
        <f t="shared" si="7"/>
        <v>3769807</v>
      </c>
      <c r="H183" s="61">
        <f t="shared" si="8"/>
        <v>3215037.4356069956</v>
      </c>
      <c r="J183" s="65" t="s">
        <v>594</v>
      </c>
      <c r="K183" s="63" t="s">
        <v>593</v>
      </c>
    </row>
    <row r="184" spans="1:11" ht="13.8" x14ac:dyDescent="0.25">
      <c r="A184" s="60">
        <v>179</v>
      </c>
      <c r="B184" s="70" t="str">
        <f t="shared" si="6"/>
        <v>179</v>
      </c>
      <c r="C184" s="51" t="s">
        <v>186</v>
      </c>
      <c r="D184" s="52">
        <v>3599410</v>
      </c>
      <c r="E184" s="52">
        <f>VLOOKUP(C184,'[1]PASO 5'!$B$6:$E$217,4,FALSE)</f>
        <v>3880417.0195202022</v>
      </c>
      <c r="F184" s="52">
        <f>VLOOKUP(C184,'PUBLICACION 2019'!$B$4:$C$215,2,FALSE)</f>
        <v>6969947</v>
      </c>
      <c r="G184" s="52">
        <f t="shared" si="7"/>
        <v>3370537</v>
      </c>
      <c r="H184" s="61">
        <f t="shared" si="8"/>
        <v>3089529.9804797978</v>
      </c>
      <c r="J184" s="65" t="s">
        <v>596</v>
      </c>
      <c r="K184" s="63" t="s">
        <v>595</v>
      </c>
    </row>
    <row r="185" spans="1:11" ht="13.8" x14ac:dyDescent="0.25">
      <c r="A185" s="60">
        <v>180</v>
      </c>
      <c r="B185" s="70" t="str">
        <f t="shared" si="6"/>
        <v>180</v>
      </c>
      <c r="C185" s="51" t="s">
        <v>187</v>
      </c>
      <c r="D185" s="52">
        <v>27588007</v>
      </c>
      <c r="E185" s="52">
        <f>VLOOKUP(C185,'[1]PASO 5'!$B$6:$E$217,4,FALSE)</f>
        <v>29512004.339810021</v>
      </c>
      <c r="F185" s="52">
        <f>VLOOKUP(C185,'PUBLICACION 2019'!$B$4:$C$215,2,FALSE)</f>
        <v>34845490</v>
      </c>
      <c r="G185" s="52">
        <f t="shared" si="7"/>
        <v>7257483</v>
      </c>
      <c r="H185" s="61">
        <f t="shared" si="8"/>
        <v>5333485.6601899788</v>
      </c>
      <c r="J185" s="65" t="s">
        <v>598</v>
      </c>
      <c r="K185" s="63" t="s">
        <v>597</v>
      </c>
    </row>
    <row r="186" spans="1:11" ht="13.8" x14ac:dyDescent="0.25">
      <c r="A186" s="60">
        <v>181</v>
      </c>
      <c r="B186" s="70" t="str">
        <f t="shared" si="6"/>
        <v>181</v>
      </c>
      <c r="C186" s="51" t="s">
        <v>188</v>
      </c>
      <c r="D186" s="52">
        <v>25738842</v>
      </c>
      <c r="E186" s="52">
        <f>VLOOKUP(C186,'[1]PASO 5'!$B$6:$E$217,4,FALSE)</f>
        <v>27318340.479022268</v>
      </c>
      <c r="F186" s="52">
        <f>VLOOKUP(C186,'PUBLICACION 2019'!$B$4:$C$215,2,FALSE)</f>
        <v>34635760</v>
      </c>
      <c r="G186" s="52">
        <f t="shared" si="7"/>
        <v>8896918</v>
      </c>
      <c r="H186" s="61">
        <f t="shared" si="8"/>
        <v>7317419.5209777318</v>
      </c>
      <c r="J186" s="65" t="s">
        <v>600</v>
      </c>
      <c r="K186" s="63" t="s">
        <v>599</v>
      </c>
    </row>
    <row r="187" spans="1:11" ht="13.8" x14ac:dyDescent="0.25">
      <c r="A187" s="60">
        <v>182</v>
      </c>
      <c r="B187" s="70" t="str">
        <f t="shared" si="6"/>
        <v>182</v>
      </c>
      <c r="C187" s="51" t="s">
        <v>189</v>
      </c>
      <c r="D187" s="52">
        <v>9345353</v>
      </c>
      <c r="E187" s="52">
        <f>VLOOKUP(C187,'[1]PASO 5'!$B$6:$E$217,4,FALSE)</f>
        <v>10464996.144109052</v>
      </c>
      <c r="F187" s="52">
        <f>VLOOKUP(C187,'PUBLICACION 2019'!$B$4:$C$215,2,FALSE)</f>
        <v>15173803</v>
      </c>
      <c r="G187" s="52">
        <f t="shared" si="7"/>
        <v>5828450</v>
      </c>
      <c r="H187" s="61">
        <f t="shared" si="8"/>
        <v>4708806.8558909483</v>
      </c>
      <c r="J187" s="65" t="s">
        <v>602</v>
      </c>
      <c r="K187" s="63" t="s">
        <v>601</v>
      </c>
    </row>
    <row r="188" spans="1:11" ht="13.8" x14ac:dyDescent="0.25">
      <c r="A188" s="60">
        <v>183</v>
      </c>
      <c r="B188" s="70" t="str">
        <f t="shared" si="6"/>
        <v>183</v>
      </c>
      <c r="C188" s="51" t="s">
        <v>190</v>
      </c>
      <c r="D188" s="52">
        <v>36367169</v>
      </c>
      <c r="E188" s="52">
        <f>VLOOKUP(C188,'[1]PASO 5'!$B$6:$E$217,4,FALSE)</f>
        <v>40835635.511897251</v>
      </c>
      <c r="F188" s="52">
        <f>VLOOKUP(C188,'PUBLICACION 2019'!$B$4:$C$215,2,FALSE)</f>
        <v>55668416</v>
      </c>
      <c r="G188" s="52">
        <f t="shared" si="7"/>
        <v>19301247</v>
      </c>
      <c r="H188" s="61">
        <f t="shared" si="8"/>
        <v>14832780.488102749</v>
      </c>
      <c r="J188" s="66" t="s">
        <v>604</v>
      </c>
      <c r="K188" s="63" t="s">
        <v>603</v>
      </c>
    </row>
    <row r="189" spans="1:11" ht="13.8" x14ac:dyDescent="0.25">
      <c r="A189" s="60">
        <v>184</v>
      </c>
      <c r="B189" s="70" t="str">
        <f t="shared" si="6"/>
        <v>184</v>
      </c>
      <c r="C189" s="51" t="s">
        <v>191</v>
      </c>
      <c r="D189" s="52">
        <v>10862902</v>
      </c>
      <c r="E189" s="52">
        <f>VLOOKUP(C189,'[1]PASO 5'!$B$6:$E$217,4,FALSE)</f>
        <v>11883676.397161793</v>
      </c>
      <c r="F189" s="52">
        <f>VLOOKUP(C189,'PUBLICACION 2019'!$B$4:$C$215,2,FALSE)</f>
        <v>19611806</v>
      </c>
      <c r="G189" s="52">
        <f t="shared" si="7"/>
        <v>8748904</v>
      </c>
      <c r="H189" s="61">
        <f t="shared" si="8"/>
        <v>7728129.602838207</v>
      </c>
      <c r="J189" s="65" t="s">
        <v>606</v>
      </c>
      <c r="K189" s="63" t="s">
        <v>605</v>
      </c>
    </row>
    <row r="190" spans="1:11" ht="13.8" x14ac:dyDescent="0.25">
      <c r="A190" s="60">
        <v>185</v>
      </c>
      <c r="B190" s="70" t="str">
        <f t="shared" si="6"/>
        <v>185</v>
      </c>
      <c r="C190" s="51" t="s">
        <v>192</v>
      </c>
      <c r="D190" s="52">
        <v>4145472</v>
      </c>
      <c r="E190" s="52">
        <f>VLOOKUP(C190,'[1]PASO 5'!$B$6:$E$217,4,FALSE)</f>
        <v>4609890.2063881746</v>
      </c>
      <c r="F190" s="52">
        <f>VLOOKUP(C190,'PUBLICACION 2019'!$B$4:$C$215,2,FALSE)</f>
        <v>8594842</v>
      </c>
      <c r="G190" s="52">
        <f t="shared" si="7"/>
        <v>4449370</v>
      </c>
      <c r="H190" s="61">
        <f t="shared" si="8"/>
        <v>3984951.7936118254</v>
      </c>
      <c r="J190" s="65" t="s">
        <v>608</v>
      </c>
      <c r="K190" s="63" t="s">
        <v>607</v>
      </c>
    </row>
    <row r="191" spans="1:11" ht="13.8" x14ac:dyDescent="0.25">
      <c r="A191" s="60">
        <v>186</v>
      </c>
      <c r="B191" s="70" t="str">
        <f t="shared" si="6"/>
        <v>186</v>
      </c>
      <c r="C191" s="51" t="s">
        <v>193</v>
      </c>
      <c r="D191" s="52">
        <v>4253684</v>
      </c>
      <c r="E191" s="52">
        <f>VLOOKUP(C191,'[1]PASO 5'!$B$6:$E$217,4,FALSE)</f>
        <v>4523293.5812792322</v>
      </c>
      <c r="F191" s="52">
        <f>VLOOKUP(C191,'PUBLICACION 2019'!$B$4:$C$215,2,FALSE)</f>
        <v>7868071</v>
      </c>
      <c r="G191" s="52">
        <f t="shared" si="7"/>
        <v>3614387</v>
      </c>
      <c r="H191" s="61">
        <f t="shared" si="8"/>
        <v>3344777.4187207678</v>
      </c>
      <c r="J191" s="65" t="s">
        <v>610</v>
      </c>
      <c r="K191" s="63" t="s">
        <v>609</v>
      </c>
    </row>
    <row r="192" spans="1:11" ht="13.8" x14ac:dyDescent="0.25">
      <c r="A192" s="60">
        <v>187</v>
      </c>
      <c r="B192" s="70" t="str">
        <f t="shared" si="6"/>
        <v>187</v>
      </c>
      <c r="C192" s="51" t="s">
        <v>194</v>
      </c>
      <c r="D192" s="52">
        <v>6311047</v>
      </c>
      <c r="E192" s="52">
        <f>VLOOKUP(C192,'[1]PASO 5'!$B$6:$E$217,4,FALSE)</f>
        <v>7140607.9635210568</v>
      </c>
      <c r="F192" s="52">
        <f>VLOOKUP(C192,'PUBLICACION 2019'!$B$4:$C$215,2,FALSE)</f>
        <v>11638156</v>
      </c>
      <c r="G192" s="52">
        <f t="shared" si="7"/>
        <v>5327109</v>
      </c>
      <c r="H192" s="61">
        <f t="shared" si="8"/>
        <v>4497548.0364789432</v>
      </c>
      <c r="J192" s="65" t="s">
        <v>612</v>
      </c>
      <c r="K192" s="63" t="s">
        <v>611</v>
      </c>
    </row>
    <row r="193" spans="1:11" ht="13.8" x14ac:dyDescent="0.25">
      <c r="A193" s="60">
        <v>188</v>
      </c>
      <c r="B193" s="70" t="str">
        <f t="shared" si="6"/>
        <v>188</v>
      </c>
      <c r="C193" s="51" t="s">
        <v>195</v>
      </c>
      <c r="D193" s="52">
        <v>14633182</v>
      </c>
      <c r="E193" s="52">
        <f>VLOOKUP(C193,'[1]PASO 5'!$B$6:$E$217,4,FALSE)</f>
        <v>16397521.575879212</v>
      </c>
      <c r="F193" s="52">
        <f>VLOOKUP(C193,'PUBLICACION 2019'!$B$4:$C$215,2,FALSE)</f>
        <v>21294701</v>
      </c>
      <c r="G193" s="52">
        <f t="shared" si="7"/>
        <v>6661519</v>
      </c>
      <c r="H193" s="61">
        <f t="shared" si="8"/>
        <v>4897179.4241207875</v>
      </c>
      <c r="J193" s="65" t="s">
        <v>614</v>
      </c>
      <c r="K193" s="63" t="s">
        <v>613</v>
      </c>
    </row>
    <row r="194" spans="1:11" ht="13.8" x14ac:dyDescent="0.25">
      <c r="A194" s="60">
        <v>189</v>
      </c>
      <c r="B194" s="70" t="str">
        <f t="shared" si="6"/>
        <v>189</v>
      </c>
      <c r="C194" s="51" t="s">
        <v>196</v>
      </c>
      <c r="D194" s="52">
        <v>79663786</v>
      </c>
      <c r="E194" s="52">
        <f>VLOOKUP(C194,'[1]PASO 5'!$B$6:$E$217,4,FALSE)</f>
        <v>85124343.409210116</v>
      </c>
      <c r="F194" s="52">
        <f>VLOOKUP(C194,'PUBLICACION 2019'!$B$4:$C$215,2,FALSE)</f>
        <v>98279798</v>
      </c>
      <c r="G194" s="52">
        <f t="shared" si="7"/>
        <v>18616012</v>
      </c>
      <c r="H194" s="61">
        <f t="shared" si="8"/>
        <v>13155454.590789884</v>
      </c>
      <c r="J194" s="65" t="s">
        <v>616</v>
      </c>
      <c r="K194" s="63" t="s">
        <v>615</v>
      </c>
    </row>
    <row r="195" spans="1:11" ht="13.8" x14ac:dyDescent="0.25">
      <c r="A195" s="60">
        <v>190</v>
      </c>
      <c r="B195" s="70" t="str">
        <f t="shared" si="6"/>
        <v>190</v>
      </c>
      <c r="C195" s="51" t="s">
        <v>197</v>
      </c>
      <c r="D195" s="52">
        <v>1467754</v>
      </c>
      <c r="E195" s="52">
        <f>VLOOKUP(C195,'[1]PASO 5'!$B$6:$E$217,4,FALSE)</f>
        <v>1544237.0627777504</v>
      </c>
      <c r="F195" s="52">
        <f>VLOOKUP(C195,'PUBLICACION 2019'!$B$4:$C$215,2,FALSE)</f>
        <v>5454784</v>
      </c>
      <c r="G195" s="52">
        <f t="shared" si="7"/>
        <v>3987030</v>
      </c>
      <c r="H195" s="61">
        <f t="shared" si="8"/>
        <v>3910546.9372222498</v>
      </c>
      <c r="J195" s="66" t="s">
        <v>618</v>
      </c>
      <c r="K195" s="63" t="s">
        <v>617</v>
      </c>
    </row>
    <row r="196" spans="1:11" ht="13.8" x14ac:dyDescent="0.25">
      <c r="A196" s="60">
        <v>191</v>
      </c>
      <c r="B196" s="70" t="str">
        <f t="shared" si="6"/>
        <v>191</v>
      </c>
      <c r="C196" s="51" t="s">
        <v>198</v>
      </c>
      <c r="D196" s="52">
        <v>8368139</v>
      </c>
      <c r="E196" s="52">
        <f>VLOOKUP(C196,'[1]PASO 5'!$B$6:$E$217,4,FALSE)</f>
        <v>8752422.5497269146</v>
      </c>
      <c r="F196" s="52">
        <f>VLOOKUP(C196,'PUBLICACION 2019'!$B$4:$C$215,2,FALSE)</f>
        <v>12262627</v>
      </c>
      <c r="G196" s="52">
        <f t="shared" si="7"/>
        <v>3894488</v>
      </c>
      <c r="H196" s="61">
        <f t="shared" si="8"/>
        <v>3510204.4502730854</v>
      </c>
      <c r="J196" s="65" t="s">
        <v>620</v>
      </c>
      <c r="K196" s="63" t="s">
        <v>619</v>
      </c>
    </row>
    <row r="197" spans="1:11" ht="13.8" x14ac:dyDescent="0.25">
      <c r="A197" s="60">
        <v>192</v>
      </c>
      <c r="B197" s="70" t="str">
        <f t="shared" si="6"/>
        <v>192</v>
      </c>
      <c r="C197" s="51" t="s">
        <v>199</v>
      </c>
      <c r="D197" s="52">
        <v>12209333</v>
      </c>
      <c r="E197" s="52">
        <f>VLOOKUP(C197,'[1]PASO 5'!$B$6:$E$217,4,FALSE)</f>
        <v>12993035.286162164</v>
      </c>
      <c r="F197" s="52">
        <f>VLOOKUP(C197,'PUBLICACION 2019'!$B$4:$C$215,2,FALSE)</f>
        <v>18510844</v>
      </c>
      <c r="G197" s="52">
        <f t="shared" si="7"/>
        <v>6301511</v>
      </c>
      <c r="H197" s="61">
        <f t="shared" si="8"/>
        <v>5517808.7138378359</v>
      </c>
      <c r="J197" s="65" t="s">
        <v>622</v>
      </c>
      <c r="K197" s="63" t="s">
        <v>621</v>
      </c>
    </row>
    <row r="198" spans="1:11" ht="13.8" x14ac:dyDescent="0.25">
      <c r="A198" s="60">
        <v>193</v>
      </c>
      <c r="B198" s="70" t="str">
        <f t="shared" si="6"/>
        <v>193</v>
      </c>
      <c r="C198" s="51" t="s">
        <v>200</v>
      </c>
      <c r="D198" s="52">
        <v>110272044</v>
      </c>
      <c r="E198" s="52">
        <f>VLOOKUP(C198,'[1]PASO 5'!$B$6:$E$217,4,FALSE)</f>
        <v>118891486.05645698</v>
      </c>
      <c r="F198" s="52">
        <f>VLOOKUP(C198,'PUBLICACION 2019'!$B$4:$C$215,2,FALSE)</f>
        <v>146994801</v>
      </c>
      <c r="G198" s="52">
        <f t="shared" si="7"/>
        <v>36722757</v>
      </c>
      <c r="H198" s="61">
        <f t="shared" si="8"/>
        <v>28103314.943543017</v>
      </c>
      <c r="J198" s="65" t="s">
        <v>624</v>
      </c>
      <c r="K198" s="63" t="s">
        <v>623</v>
      </c>
    </row>
    <row r="199" spans="1:11" ht="13.8" x14ac:dyDescent="0.25">
      <c r="A199" s="60">
        <v>194</v>
      </c>
      <c r="B199" s="70" t="str">
        <f t="shared" ref="B199:B217" si="9">VLOOKUP(C199,$J$5:$K$216,2,FALSE)</f>
        <v>194</v>
      </c>
      <c r="C199" s="51" t="s">
        <v>201</v>
      </c>
      <c r="D199" s="52">
        <v>8544822</v>
      </c>
      <c r="E199" s="52">
        <f>VLOOKUP(C199,'[1]PASO 5'!$B$6:$E$217,4,FALSE)</f>
        <v>9731825.8681567423</v>
      </c>
      <c r="F199" s="52">
        <f>VLOOKUP(C199,'PUBLICACION 2019'!$B$4:$C$215,2,FALSE)</f>
        <v>14570337</v>
      </c>
      <c r="G199" s="52">
        <f t="shared" ref="G199:G217" si="10">+F199-D199</f>
        <v>6025515</v>
      </c>
      <c r="H199" s="61">
        <f t="shared" ref="H199:H217" si="11">+F199-E199</f>
        <v>4838511.1318432577</v>
      </c>
      <c r="J199" s="65" t="s">
        <v>626</v>
      </c>
      <c r="K199" s="63" t="s">
        <v>625</v>
      </c>
    </row>
    <row r="200" spans="1:11" ht="13.8" x14ac:dyDescent="0.25">
      <c r="A200" s="60">
        <v>195</v>
      </c>
      <c r="B200" s="70" t="str">
        <f t="shared" si="9"/>
        <v>195</v>
      </c>
      <c r="C200" s="51" t="s">
        <v>202</v>
      </c>
      <c r="D200" s="52">
        <v>9327579</v>
      </c>
      <c r="E200" s="52">
        <f>VLOOKUP(C200,'[1]PASO 5'!$B$6:$E$217,4,FALSE)</f>
        <v>10205144.729561727</v>
      </c>
      <c r="F200" s="52">
        <f>VLOOKUP(C200,'PUBLICACION 2019'!$B$4:$C$215,2,FALSE)</f>
        <v>16280194</v>
      </c>
      <c r="G200" s="52">
        <f t="shared" si="10"/>
        <v>6952615</v>
      </c>
      <c r="H200" s="61">
        <f t="shared" si="11"/>
        <v>6075049.2704382725</v>
      </c>
      <c r="J200" s="65" t="s">
        <v>628</v>
      </c>
      <c r="K200" s="63" t="s">
        <v>627</v>
      </c>
    </row>
    <row r="201" spans="1:11" ht="13.8" x14ac:dyDescent="0.25">
      <c r="A201" s="60">
        <v>196</v>
      </c>
      <c r="B201" s="70" t="str">
        <f t="shared" si="9"/>
        <v>196</v>
      </c>
      <c r="C201" s="51" t="s">
        <v>203</v>
      </c>
      <c r="D201" s="52">
        <v>9432624</v>
      </c>
      <c r="E201" s="52">
        <f>VLOOKUP(C201,'[1]PASO 5'!$B$6:$E$217,4,FALSE)</f>
        <v>10028811.428387148</v>
      </c>
      <c r="F201" s="52">
        <f>VLOOKUP(C201,'PUBLICACION 2019'!$B$4:$C$215,2,FALSE)</f>
        <v>14081079</v>
      </c>
      <c r="G201" s="52">
        <f t="shared" si="10"/>
        <v>4648455</v>
      </c>
      <c r="H201" s="61">
        <f t="shared" si="11"/>
        <v>4052267.5716128517</v>
      </c>
      <c r="J201" s="65" t="s">
        <v>630</v>
      </c>
      <c r="K201" s="63" t="s">
        <v>629</v>
      </c>
    </row>
    <row r="202" spans="1:11" ht="13.8" x14ac:dyDescent="0.25">
      <c r="A202" s="60">
        <v>197</v>
      </c>
      <c r="B202" s="70" t="str">
        <f t="shared" si="9"/>
        <v>197</v>
      </c>
      <c r="C202" s="51" t="s">
        <v>204</v>
      </c>
      <c r="D202" s="52">
        <v>13784725</v>
      </c>
      <c r="E202" s="52">
        <f>VLOOKUP(C202,'[1]PASO 5'!$B$6:$E$217,4,FALSE)</f>
        <v>14875147.516926447</v>
      </c>
      <c r="F202" s="52">
        <f>VLOOKUP(C202,'PUBLICACION 2019'!$B$4:$C$215,2,FALSE)</f>
        <v>21107656</v>
      </c>
      <c r="G202" s="52">
        <f t="shared" si="10"/>
        <v>7322931</v>
      </c>
      <c r="H202" s="61">
        <f t="shared" si="11"/>
        <v>6232508.4830735531</v>
      </c>
      <c r="J202" s="65" t="s">
        <v>632</v>
      </c>
      <c r="K202" s="63" t="s">
        <v>631</v>
      </c>
    </row>
    <row r="203" spans="1:11" ht="13.8" x14ac:dyDescent="0.25">
      <c r="A203" s="60">
        <v>198</v>
      </c>
      <c r="B203" s="70" t="str">
        <f t="shared" si="9"/>
        <v>198</v>
      </c>
      <c r="C203" s="51" t="s">
        <v>205</v>
      </c>
      <c r="D203" s="52">
        <v>16314834</v>
      </c>
      <c r="E203" s="52">
        <f>VLOOKUP(C203,'[1]PASO 5'!$B$6:$E$217,4,FALSE)</f>
        <v>17547987.856817763</v>
      </c>
      <c r="F203" s="52">
        <f>VLOOKUP(C203,'PUBLICACION 2019'!$B$4:$C$215,2,FALSE)</f>
        <v>23085835</v>
      </c>
      <c r="G203" s="52">
        <f t="shared" si="10"/>
        <v>6771001</v>
      </c>
      <c r="H203" s="61">
        <f t="shared" si="11"/>
        <v>5537847.1431822367</v>
      </c>
      <c r="J203" s="65" t="s">
        <v>634</v>
      </c>
      <c r="K203" s="63" t="s">
        <v>633</v>
      </c>
    </row>
    <row r="204" spans="1:11" ht="13.8" x14ac:dyDescent="0.25">
      <c r="A204" s="60">
        <v>199</v>
      </c>
      <c r="B204" s="70" t="str">
        <f t="shared" si="9"/>
        <v>199</v>
      </c>
      <c r="C204" s="51" t="s">
        <v>206</v>
      </c>
      <c r="D204" s="52">
        <v>8050447</v>
      </c>
      <c r="E204" s="52">
        <f>VLOOKUP(C204,'[1]PASO 5'!$B$6:$E$217,4,FALSE)</f>
        <v>9519419.9214811977</v>
      </c>
      <c r="F204" s="52">
        <f>VLOOKUP(C204,'PUBLICACION 2019'!$B$4:$C$215,2,FALSE)</f>
        <v>15698757</v>
      </c>
      <c r="G204" s="52">
        <f t="shared" si="10"/>
        <v>7648310</v>
      </c>
      <c r="H204" s="61">
        <f t="shared" si="11"/>
        <v>6179337.0785188023</v>
      </c>
      <c r="J204" s="65" t="s">
        <v>636</v>
      </c>
      <c r="K204" s="63" t="s">
        <v>635</v>
      </c>
    </row>
    <row r="205" spans="1:11" ht="13.8" x14ac:dyDescent="0.25">
      <c r="A205" s="60">
        <v>200</v>
      </c>
      <c r="B205" s="70" t="str">
        <f t="shared" si="9"/>
        <v>200</v>
      </c>
      <c r="C205" s="51" t="s">
        <v>207</v>
      </c>
      <c r="D205" s="52">
        <v>11555044</v>
      </c>
      <c r="E205" s="52">
        <f>VLOOKUP(C205,'[1]PASO 5'!$B$6:$E$217,4,FALSE)</f>
        <v>12697021.833633836</v>
      </c>
      <c r="F205" s="52">
        <f>VLOOKUP(C205,'PUBLICACION 2019'!$B$4:$C$215,2,FALSE)</f>
        <v>17526989</v>
      </c>
      <c r="G205" s="52">
        <f t="shared" si="10"/>
        <v>5971945</v>
      </c>
      <c r="H205" s="61">
        <f t="shared" si="11"/>
        <v>4829967.1663661636</v>
      </c>
      <c r="J205" s="65" t="s">
        <v>638</v>
      </c>
      <c r="K205" s="63" t="s">
        <v>637</v>
      </c>
    </row>
    <row r="206" spans="1:11" ht="13.8" x14ac:dyDescent="0.25">
      <c r="A206" s="60">
        <v>201</v>
      </c>
      <c r="B206" s="70" t="str">
        <f t="shared" si="9"/>
        <v>201</v>
      </c>
      <c r="C206" s="51" t="s">
        <v>208</v>
      </c>
      <c r="D206" s="52">
        <v>72928504</v>
      </c>
      <c r="E206" s="52">
        <f>VLOOKUP(C206,'[1]PASO 5'!$B$6:$E$217,4,FALSE)</f>
        <v>79710683.549445182</v>
      </c>
      <c r="F206" s="52">
        <f>VLOOKUP(C206,'PUBLICACION 2019'!$B$4:$C$215,2,FALSE)</f>
        <v>96569717</v>
      </c>
      <c r="G206" s="52">
        <f t="shared" si="10"/>
        <v>23641213</v>
      </c>
      <c r="H206" s="61">
        <f t="shared" si="11"/>
        <v>16859033.450554818</v>
      </c>
      <c r="J206" s="65" t="s">
        <v>640</v>
      </c>
      <c r="K206" s="63" t="s">
        <v>639</v>
      </c>
    </row>
    <row r="207" spans="1:11" ht="13.8" x14ac:dyDescent="0.25">
      <c r="A207" s="60">
        <v>202</v>
      </c>
      <c r="B207" s="70" t="s">
        <v>639</v>
      </c>
      <c r="C207" s="51" t="s">
        <v>209</v>
      </c>
      <c r="D207" s="52">
        <v>33129357</v>
      </c>
      <c r="E207" s="52">
        <f>VLOOKUP(C207,'[1]PASO 5'!$B$6:$E$217,4,FALSE)</f>
        <v>35849898.109005593</v>
      </c>
      <c r="F207" s="52">
        <f>VLOOKUP(C207,'PUBLICACION 2019'!$B$4:$C$215,2,FALSE)</f>
        <v>43418933</v>
      </c>
      <c r="G207" s="52">
        <f t="shared" si="10"/>
        <v>10289576</v>
      </c>
      <c r="H207" s="61">
        <f t="shared" si="11"/>
        <v>7569034.8909944072</v>
      </c>
      <c r="J207" s="65" t="s">
        <v>642</v>
      </c>
      <c r="K207" s="63" t="s">
        <v>641</v>
      </c>
    </row>
    <row r="208" spans="1:11" ht="13.8" x14ac:dyDescent="0.25">
      <c r="A208" s="60">
        <v>203</v>
      </c>
      <c r="B208" s="70" t="str">
        <f t="shared" si="9"/>
        <v>203</v>
      </c>
      <c r="C208" s="51" t="s">
        <v>210</v>
      </c>
      <c r="D208" s="52">
        <v>31473608</v>
      </c>
      <c r="E208" s="52">
        <f>VLOOKUP(C208,'[1]PASO 5'!$B$6:$E$217,4,FALSE)</f>
        <v>34029942.813961402</v>
      </c>
      <c r="F208" s="52">
        <f>VLOOKUP(C208,'PUBLICACION 2019'!$B$4:$C$215,2,FALSE)</f>
        <v>44492058</v>
      </c>
      <c r="G208" s="52">
        <f t="shared" si="10"/>
        <v>13018450</v>
      </c>
      <c r="H208" s="61">
        <f t="shared" si="11"/>
        <v>10462115.186038598</v>
      </c>
      <c r="J208" s="65" t="s">
        <v>644</v>
      </c>
      <c r="K208" s="63" t="s">
        <v>643</v>
      </c>
    </row>
    <row r="209" spans="1:11" ht="13.8" x14ac:dyDescent="0.25">
      <c r="A209" s="60">
        <v>204</v>
      </c>
      <c r="B209" s="70" t="str">
        <f t="shared" si="9"/>
        <v>204</v>
      </c>
      <c r="C209" s="51" t="s">
        <v>211</v>
      </c>
      <c r="D209" s="52">
        <v>19886070</v>
      </c>
      <c r="E209" s="52">
        <f>VLOOKUP(C209,'[1]PASO 5'!$B$6:$E$217,4,FALSE)</f>
        <v>21872988.722873077</v>
      </c>
      <c r="F209" s="52">
        <f>VLOOKUP(C209,'PUBLICACION 2019'!$B$4:$C$215,2,FALSE)</f>
        <v>28870810</v>
      </c>
      <c r="G209" s="52">
        <f t="shared" si="10"/>
        <v>8984740</v>
      </c>
      <c r="H209" s="61">
        <f t="shared" si="11"/>
        <v>6997821.2771269232</v>
      </c>
      <c r="J209" s="65" t="s">
        <v>646</v>
      </c>
      <c r="K209" s="63" t="s">
        <v>645</v>
      </c>
    </row>
    <row r="210" spans="1:11" ht="13.8" x14ac:dyDescent="0.25">
      <c r="A210" s="60">
        <v>205</v>
      </c>
      <c r="B210" s="70" t="str">
        <f t="shared" si="9"/>
        <v>205</v>
      </c>
      <c r="C210" s="51" t="s">
        <v>212</v>
      </c>
      <c r="D210" s="52">
        <v>16514478</v>
      </c>
      <c r="E210" s="52">
        <f>VLOOKUP(C210,'[1]PASO 5'!$B$6:$E$217,4,FALSE)</f>
        <v>17558296.344669394</v>
      </c>
      <c r="F210" s="52">
        <f>VLOOKUP(C210,'PUBLICACION 2019'!$B$4:$C$215,2,FALSE)</f>
        <v>21799414</v>
      </c>
      <c r="G210" s="52">
        <f t="shared" si="10"/>
        <v>5284936</v>
      </c>
      <c r="H210" s="61">
        <f t="shared" si="11"/>
        <v>4241117.6553306058</v>
      </c>
      <c r="J210" s="65" t="s">
        <v>648</v>
      </c>
      <c r="K210" s="63" t="s">
        <v>647</v>
      </c>
    </row>
    <row r="211" spans="1:11" ht="13.8" x14ac:dyDescent="0.25">
      <c r="A211" s="60">
        <v>206</v>
      </c>
      <c r="B211" s="70" t="str">
        <f t="shared" si="9"/>
        <v>206</v>
      </c>
      <c r="C211" s="51" t="s">
        <v>213</v>
      </c>
      <c r="D211" s="52">
        <v>7707795</v>
      </c>
      <c r="E211" s="52">
        <f>VLOOKUP(C211,'[1]PASO 5'!$B$6:$E$217,4,FALSE)</f>
        <v>8192098.629844306</v>
      </c>
      <c r="F211" s="52">
        <f>VLOOKUP(C211,'PUBLICACION 2019'!$B$4:$C$215,2,FALSE)</f>
        <v>11339322</v>
      </c>
      <c r="G211" s="52">
        <f t="shared" si="10"/>
        <v>3631527</v>
      </c>
      <c r="H211" s="61">
        <f t="shared" si="11"/>
        <v>3147223.370155694</v>
      </c>
      <c r="J211" s="65" t="s">
        <v>650</v>
      </c>
      <c r="K211" s="63" t="s">
        <v>649</v>
      </c>
    </row>
    <row r="212" spans="1:11" ht="13.8" x14ac:dyDescent="0.25">
      <c r="A212" s="60">
        <v>207</v>
      </c>
      <c r="B212" s="70" t="str">
        <f t="shared" si="9"/>
        <v>207</v>
      </c>
      <c r="C212" s="51" t="s">
        <v>214</v>
      </c>
      <c r="D212" s="52">
        <v>29213399</v>
      </c>
      <c r="E212" s="52">
        <f>VLOOKUP(C212,'[1]PASO 5'!$B$6:$E$217,4,FALSE)</f>
        <v>31554396.106313244</v>
      </c>
      <c r="F212" s="52">
        <f>VLOOKUP(C212,'PUBLICACION 2019'!$B$4:$C$215,2,FALSE)</f>
        <v>42629667</v>
      </c>
      <c r="G212" s="52">
        <f t="shared" si="10"/>
        <v>13416268</v>
      </c>
      <c r="H212" s="61">
        <f t="shared" si="11"/>
        <v>11075270.893686756</v>
      </c>
      <c r="J212" s="65" t="s">
        <v>652</v>
      </c>
      <c r="K212" s="63" t="s">
        <v>651</v>
      </c>
    </row>
    <row r="213" spans="1:11" ht="13.8" x14ac:dyDescent="0.25">
      <c r="A213" s="60">
        <v>208</v>
      </c>
      <c r="B213" s="70" t="str">
        <f t="shared" si="9"/>
        <v>208</v>
      </c>
      <c r="C213" s="51" t="s">
        <v>215</v>
      </c>
      <c r="D213" s="52">
        <v>10563556</v>
      </c>
      <c r="E213" s="52">
        <f>VLOOKUP(C213,'[1]PASO 5'!$B$6:$E$217,4,FALSE)</f>
        <v>11296500.020432211</v>
      </c>
      <c r="F213" s="52">
        <f>VLOOKUP(C213,'PUBLICACION 2019'!$B$4:$C$215,2,FALSE)</f>
        <v>15639860</v>
      </c>
      <c r="G213" s="52">
        <f t="shared" si="10"/>
        <v>5076304</v>
      </c>
      <c r="H213" s="61">
        <f t="shared" si="11"/>
        <v>4343359.9795677885</v>
      </c>
      <c r="J213" s="65" t="s">
        <v>654</v>
      </c>
      <c r="K213" s="63" t="s">
        <v>653</v>
      </c>
    </row>
    <row r="214" spans="1:11" ht="13.8" x14ac:dyDescent="0.25">
      <c r="A214" s="60">
        <v>209</v>
      </c>
      <c r="B214" s="70" t="str">
        <f t="shared" si="9"/>
        <v>209</v>
      </c>
      <c r="C214" s="51" t="s">
        <v>216</v>
      </c>
      <c r="D214" s="52">
        <v>16259488</v>
      </c>
      <c r="E214" s="52">
        <f>VLOOKUP(C214,'[1]PASO 5'!$B$6:$E$217,4,FALSE)</f>
        <v>18765189.086665228</v>
      </c>
      <c r="F214" s="52">
        <f>VLOOKUP(C214,'PUBLICACION 2019'!$B$4:$C$215,2,FALSE)</f>
        <v>27958227</v>
      </c>
      <c r="G214" s="52">
        <f t="shared" si="10"/>
        <v>11698739</v>
      </c>
      <c r="H214" s="61">
        <f t="shared" si="11"/>
        <v>9193037.913334772</v>
      </c>
      <c r="J214" s="65" t="s">
        <v>656</v>
      </c>
      <c r="K214" s="63" t="s">
        <v>655</v>
      </c>
    </row>
    <row r="215" spans="1:11" ht="13.8" x14ac:dyDescent="0.25">
      <c r="A215" s="60">
        <v>210</v>
      </c>
      <c r="B215" s="70" t="str">
        <f t="shared" si="9"/>
        <v>210</v>
      </c>
      <c r="C215" s="51" t="s">
        <v>217</v>
      </c>
      <c r="D215" s="52">
        <v>33621738</v>
      </c>
      <c r="E215" s="52">
        <f>VLOOKUP(C215,'[1]PASO 5'!$B$6:$E$217,4,FALSE)</f>
        <v>38224867.044068873</v>
      </c>
      <c r="F215" s="52">
        <f>VLOOKUP(C215,'PUBLICACION 2019'!$B$4:$C$215,2,FALSE)</f>
        <v>50952429</v>
      </c>
      <c r="G215" s="52">
        <f t="shared" si="10"/>
        <v>17330691</v>
      </c>
      <c r="H215" s="61">
        <f t="shared" si="11"/>
        <v>12727561.955931127</v>
      </c>
      <c r="J215" s="65" t="s">
        <v>658</v>
      </c>
      <c r="K215" s="63" t="s">
        <v>657</v>
      </c>
    </row>
    <row r="216" spans="1:11" ht="13.8" x14ac:dyDescent="0.25">
      <c r="A216" s="60">
        <v>211</v>
      </c>
      <c r="B216" s="70" t="str">
        <f t="shared" si="9"/>
        <v>211</v>
      </c>
      <c r="C216" s="51" t="s">
        <v>218</v>
      </c>
      <c r="D216" s="52">
        <v>19607567</v>
      </c>
      <c r="E216" s="52">
        <f>VLOOKUP(C216,'[1]PASO 5'!$B$6:$E$217,4,FALSE)</f>
        <v>20970328.680644229</v>
      </c>
      <c r="F216" s="52">
        <f>VLOOKUP(C216,'PUBLICACION 2019'!$B$4:$C$215,2,FALSE)</f>
        <v>26607830</v>
      </c>
      <c r="G216" s="52">
        <f t="shared" si="10"/>
        <v>7000263</v>
      </c>
      <c r="H216" s="61">
        <f t="shared" si="11"/>
        <v>5637501.3193557709</v>
      </c>
      <c r="J216" s="68" t="s">
        <v>660</v>
      </c>
      <c r="K216" s="67" t="s">
        <v>659</v>
      </c>
    </row>
    <row r="217" spans="1:11" ht="13.8" x14ac:dyDescent="0.25">
      <c r="A217" s="60">
        <v>212</v>
      </c>
      <c r="B217" s="70" t="str">
        <f t="shared" si="9"/>
        <v>212</v>
      </c>
      <c r="C217" s="51" t="s">
        <v>219</v>
      </c>
      <c r="D217" s="52">
        <v>15991497</v>
      </c>
      <c r="E217" s="52">
        <f>VLOOKUP(C217,'[1]PASO 5'!$B$6:$E$217,4,FALSE)</f>
        <v>18320317.270732727</v>
      </c>
      <c r="F217" s="52">
        <f>VLOOKUP(C217,'PUBLICACION 2019'!$B$4:$C$215,2,FALSE)</f>
        <v>26224399</v>
      </c>
      <c r="G217" s="52">
        <f t="shared" si="10"/>
        <v>10232902</v>
      </c>
      <c r="H217" s="61">
        <f t="shared" si="11"/>
        <v>7904081.7292672731</v>
      </c>
    </row>
    <row r="219" spans="1:11" ht="108.6" thickBot="1" x14ac:dyDescent="0.3">
      <c r="F219" s="57" t="s">
        <v>224</v>
      </c>
    </row>
  </sheetData>
  <mergeCells count="7">
    <mergeCell ref="A5:C5"/>
    <mergeCell ref="B1:F1"/>
    <mergeCell ref="E3:F3"/>
    <mergeCell ref="G3:H3"/>
    <mergeCell ref="A3:A4"/>
    <mergeCell ref="B3:B4"/>
    <mergeCell ref="C3:C4"/>
  </mergeCells>
  <printOptions horizontalCentered="1"/>
  <pageMargins left="0.78740157480314965" right="0.78740157480314965" top="0.98425196850393704" bottom="0.98425196850393704" header="0" footer="0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215"/>
  <sheetViews>
    <sheetView workbookViewId="0"/>
  </sheetViews>
  <sheetFormatPr baseColWidth="10" defaultRowHeight="13.2" x14ac:dyDescent="0.25"/>
  <cols>
    <col min="1" max="1" width="33.88671875" bestFit="1" customWidth="1"/>
  </cols>
  <sheetData>
    <row r="4" spans="1:5" x14ac:dyDescent="0.25">
      <c r="A4" s="49" t="s">
        <v>238</v>
      </c>
      <c r="B4" s="48" t="s">
        <v>237</v>
      </c>
      <c r="C4" s="49"/>
      <c r="D4" s="49"/>
      <c r="E4" s="49"/>
    </row>
    <row r="5" spans="1:5" x14ac:dyDescent="0.25">
      <c r="A5" s="49" t="s">
        <v>240</v>
      </c>
      <c r="B5" s="48" t="s">
        <v>239</v>
      </c>
      <c r="C5" s="49"/>
      <c r="D5" s="49"/>
      <c r="E5" s="49"/>
    </row>
    <row r="6" spans="1:5" x14ac:dyDescent="0.25">
      <c r="A6" s="49" t="s">
        <v>242</v>
      </c>
      <c r="B6" s="48" t="s">
        <v>241</v>
      </c>
      <c r="C6" s="49"/>
      <c r="D6" s="49"/>
      <c r="E6" s="49"/>
    </row>
    <row r="7" spans="1:5" x14ac:dyDescent="0.25">
      <c r="A7" s="49" t="s">
        <v>244</v>
      </c>
      <c r="B7" s="48" t="s">
        <v>243</v>
      </c>
      <c r="C7" s="49"/>
      <c r="D7" s="49"/>
      <c r="E7" s="49"/>
    </row>
    <row r="8" spans="1:5" x14ac:dyDescent="0.25">
      <c r="A8" s="49" t="s">
        <v>246</v>
      </c>
      <c r="B8" s="48" t="s">
        <v>245</v>
      </c>
      <c r="C8" s="49"/>
      <c r="D8" s="49"/>
      <c r="E8" s="49"/>
    </row>
    <row r="9" spans="1:5" x14ac:dyDescent="0.25">
      <c r="A9" s="49" t="s">
        <v>248</v>
      </c>
      <c r="B9" s="48" t="s">
        <v>247</v>
      </c>
      <c r="C9" s="49"/>
      <c r="D9" s="49"/>
      <c r="E9" s="49"/>
    </row>
    <row r="10" spans="1:5" x14ac:dyDescent="0.25">
      <c r="A10" s="49" t="s">
        <v>250</v>
      </c>
      <c r="B10" s="48" t="s">
        <v>249</v>
      </c>
      <c r="C10" s="49"/>
      <c r="D10" s="49"/>
      <c r="E10" s="49"/>
    </row>
    <row r="11" spans="1:5" x14ac:dyDescent="0.25">
      <c r="A11" s="49" t="s">
        <v>252</v>
      </c>
      <c r="B11" s="48" t="s">
        <v>251</v>
      </c>
      <c r="C11" s="49"/>
      <c r="D11" s="49"/>
      <c r="E11" s="49"/>
    </row>
    <row r="12" spans="1:5" x14ac:dyDescent="0.25">
      <c r="A12" s="49" t="s">
        <v>254</v>
      </c>
      <c r="B12" s="48" t="s">
        <v>253</v>
      </c>
      <c r="C12" s="49"/>
      <c r="D12" s="49"/>
      <c r="E12" s="49"/>
    </row>
    <row r="13" spans="1:5" x14ac:dyDescent="0.25">
      <c r="A13" s="49" t="s">
        <v>256</v>
      </c>
      <c r="B13" s="48" t="s">
        <v>255</v>
      </c>
      <c r="C13" s="49"/>
      <c r="D13" s="49"/>
      <c r="E13" s="49"/>
    </row>
    <row r="14" spans="1:5" x14ac:dyDescent="0.25">
      <c r="A14" s="49" t="s">
        <v>258</v>
      </c>
      <c r="B14" s="48" t="s">
        <v>257</v>
      </c>
      <c r="C14" s="49"/>
      <c r="D14" s="49"/>
      <c r="E14" s="49"/>
    </row>
    <row r="15" spans="1:5" x14ac:dyDescent="0.25">
      <c r="A15" s="49" t="s">
        <v>260</v>
      </c>
      <c r="B15" s="48" t="s">
        <v>259</v>
      </c>
      <c r="C15" s="49"/>
      <c r="D15" s="49"/>
      <c r="E15" s="49"/>
    </row>
    <row r="16" spans="1:5" x14ac:dyDescent="0.25">
      <c r="A16" s="49" t="s">
        <v>262</v>
      </c>
      <c r="B16" s="48" t="s">
        <v>261</v>
      </c>
      <c r="C16" s="49"/>
      <c r="D16" s="49"/>
      <c r="E16" s="49"/>
    </row>
    <row r="17" spans="1:5" x14ac:dyDescent="0.25">
      <c r="A17" s="49" t="s">
        <v>264</v>
      </c>
      <c r="B17" s="48" t="s">
        <v>263</v>
      </c>
      <c r="C17" s="49"/>
      <c r="D17" s="49"/>
      <c r="E17" s="49"/>
    </row>
    <row r="18" spans="1:5" x14ac:dyDescent="0.25">
      <c r="A18" s="49" t="s">
        <v>266</v>
      </c>
      <c r="B18" s="48" t="s">
        <v>265</v>
      </c>
      <c r="C18" s="49"/>
      <c r="D18" s="49"/>
      <c r="E18" s="49"/>
    </row>
    <row r="19" spans="1:5" x14ac:dyDescent="0.25">
      <c r="A19" s="49" t="s">
        <v>268</v>
      </c>
      <c r="B19" s="48" t="s">
        <v>267</v>
      </c>
      <c r="C19" s="49"/>
      <c r="D19" s="49"/>
      <c r="E19" s="49"/>
    </row>
    <row r="20" spans="1:5" x14ac:dyDescent="0.25">
      <c r="A20" s="49" t="s">
        <v>270</v>
      </c>
      <c r="B20" s="48" t="s">
        <v>269</v>
      </c>
      <c r="C20" s="49"/>
      <c r="D20" s="49"/>
      <c r="E20" s="49"/>
    </row>
    <row r="21" spans="1:5" x14ac:dyDescent="0.25">
      <c r="A21" s="49" t="s">
        <v>272</v>
      </c>
      <c r="B21" s="48" t="s">
        <v>271</v>
      </c>
      <c r="C21" s="49"/>
      <c r="D21" s="49"/>
      <c r="E21" s="49"/>
    </row>
    <row r="22" spans="1:5" x14ac:dyDescent="0.25">
      <c r="A22" s="49" t="s">
        <v>274</v>
      </c>
      <c r="B22" s="48" t="s">
        <v>273</v>
      </c>
      <c r="C22" s="49"/>
      <c r="D22" s="49"/>
      <c r="E22" s="49"/>
    </row>
    <row r="23" spans="1:5" x14ac:dyDescent="0.25">
      <c r="A23" s="49" t="s">
        <v>276</v>
      </c>
      <c r="B23" s="48" t="s">
        <v>275</v>
      </c>
      <c r="C23" s="49"/>
      <c r="D23" s="49"/>
      <c r="E23" s="49"/>
    </row>
    <row r="24" spans="1:5" x14ac:dyDescent="0.25">
      <c r="A24" s="49" t="s">
        <v>278</v>
      </c>
      <c r="B24" s="48" t="s">
        <v>277</v>
      </c>
      <c r="C24" s="49"/>
      <c r="D24" s="49"/>
      <c r="E24" s="49"/>
    </row>
    <row r="25" spans="1:5" x14ac:dyDescent="0.25">
      <c r="A25" s="49" t="s">
        <v>280</v>
      </c>
      <c r="B25" s="48" t="s">
        <v>279</v>
      </c>
      <c r="C25" s="49"/>
      <c r="D25" s="49"/>
      <c r="E25" s="49"/>
    </row>
    <row r="26" spans="1:5" x14ac:dyDescent="0.25">
      <c r="A26" s="49" t="s">
        <v>282</v>
      </c>
      <c r="B26" s="48" t="s">
        <v>281</v>
      </c>
      <c r="C26" s="49"/>
      <c r="D26" s="49"/>
      <c r="E26" s="49"/>
    </row>
    <row r="27" spans="1:5" x14ac:dyDescent="0.25">
      <c r="A27" s="49" t="s">
        <v>284</v>
      </c>
      <c r="B27" s="48" t="s">
        <v>283</v>
      </c>
      <c r="C27" s="49"/>
      <c r="D27" s="49"/>
      <c r="E27" s="49"/>
    </row>
    <row r="28" spans="1:5" x14ac:dyDescent="0.25">
      <c r="A28" s="49" t="s">
        <v>286</v>
      </c>
      <c r="B28" s="48" t="s">
        <v>285</v>
      </c>
      <c r="C28" s="49"/>
      <c r="D28" s="49"/>
      <c r="E28" s="49"/>
    </row>
    <row r="29" spans="1:5" x14ac:dyDescent="0.25">
      <c r="A29" s="49" t="s">
        <v>288</v>
      </c>
      <c r="B29" s="48" t="s">
        <v>287</v>
      </c>
      <c r="C29" s="49"/>
      <c r="D29" s="49"/>
      <c r="E29" s="49"/>
    </row>
    <row r="30" spans="1:5" x14ac:dyDescent="0.25">
      <c r="A30" s="49" t="s">
        <v>290</v>
      </c>
      <c r="B30" s="48" t="s">
        <v>289</v>
      </c>
      <c r="C30" s="49"/>
      <c r="D30" s="49"/>
      <c r="E30" s="49"/>
    </row>
    <row r="31" spans="1:5" x14ac:dyDescent="0.25">
      <c r="A31" s="49" t="s">
        <v>292</v>
      </c>
      <c r="B31" s="48" t="s">
        <v>291</v>
      </c>
      <c r="C31" s="49"/>
      <c r="D31" s="49"/>
      <c r="E31" s="49"/>
    </row>
    <row r="32" spans="1:5" x14ac:dyDescent="0.25">
      <c r="A32" s="49" t="s">
        <v>294</v>
      </c>
      <c r="B32" s="48" t="s">
        <v>293</v>
      </c>
      <c r="C32" s="49"/>
      <c r="D32" s="49"/>
      <c r="E32" s="49"/>
    </row>
    <row r="33" spans="1:5" x14ac:dyDescent="0.25">
      <c r="A33" s="49" t="s">
        <v>296</v>
      </c>
      <c r="B33" s="48" t="s">
        <v>295</v>
      </c>
      <c r="C33" s="49"/>
      <c r="D33" s="49"/>
      <c r="E33" s="49"/>
    </row>
    <row r="34" spans="1:5" x14ac:dyDescent="0.25">
      <c r="A34" s="49" t="s">
        <v>298</v>
      </c>
      <c r="B34" s="48" t="s">
        <v>297</v>
      </c>
      <c r="C34" s="49"/>
      <c r="D34" s="49"/>
      <c r="E34" s="49"/>
    </row>
    <row r="35" spans="1:5" x14ac:dyDescent="0.25">
      <c r="A35" s="49" t="s">
        <v>300</v>
      </c>
      <c r="B35" s="48" t="s">
        <v>299</v>
      </c>
      <c r="C35" s="49"/>
      <c r="D35" s="49"/>
      <c r="E35" s="49"/>
    </row>
    <row r="36" spans="1:5" x14ac:dyDescent="0.25">
      <c r="A36" s="49" t="s">
        <v>302</v>
      </c>
      <c r="B36" s="48" t="s">
        <v>301</v>
      </c>
      <c r="C36" s="49"/>
      <c r="D36" s="49"/>
      <c r="E36" s="49"/>
    </row>
    <row r="37" spans="1:5" x14ac:dyDescent="0.25">
      <c r="A37" s="49" t="s">
        <v>304</v>
      </c>
      <c r="B37" s="48" t="s">
        <v>303</v>
      </c>
      <c r="C37" s="49"/>
      <c r="D37" s="49"/>
      <c r="E37" s="49"/>
    </row>
    <row r="38" spans="1:5" x14ac:dyDescent="0.25">
      <c r="A38" s="49" t="s">
        <v>306</v>
      </c>
      <c r="B38" s="48" t="s">
        <v>305</v>
      </c>
      <c r="C38" s="49"/>
      <c r="D38" s="49"/>
      <c r="E38" s="49"/>
    </row>
    <row r="39" spans="1:5" x14ac:dyDescent="0.25">
      <c r="A39" s="49" t="s">
        <v>308</v>
      </c>
      <c r="B39" s="48" t="s">
        <v>307</v>
      </c>
      <c r="C39" s="49"/>
      <c r="D39" s="49"/>
      <c r="E39" s="49"/>
    </row>
    <row r="40" spans="1:5" x14ac:dyDescent="0.25">
      <c r="A40" s="49" t="s">
        <v>310</v>
      </c>
      <c r="B40" s="48" t="s">
        <v>309</v>
      </c>
      <c r="C40" s="49"/>
      <c r="D40" s="49"/>
      <c r="E40" s="49"/>
    </row>
    <row r="41" spans="1:5" x14ac:dyDescent="0.25">
      <c r="A41" s="49" t="s">
        <v>312</v>
      </c>
      <c r="B41" s="48" t="s">
        <v>311</v>
      </c>
      <c r="C41" s="49"/>
      <c r="D41" s="49"/>
      <c r="E41" s="49"/>
    </row>
    <row r="42" spans="1:5" x14ac:dyDescent="0.25">
      <c r="A42" s="49" t="s">
        <v>314</v>
      </c>
      <c r="B42" s="48" t="s">
        <v>313</v>
      </c>
      <c r="C42" s="49"/>
      <c r="D42" s="49"/>
      <c r="E42" s="49"/>
    </row>
    <row r="43" spans="1:5" x14ac:dyDescent="0.25">
      <c r="A43" s="49" t="s">
        <v>316</v>
      </c>
      <c r="B43" s="48" t="s">
        <v>315</v>
      </c>
      <c r="C43" s="49"/>
      <c r="D43" s="49"/>
      <c r="E43" s="49"/>
    </row>
    <row r="44" spans="1:5" x14ac:dyDescent="0.25">
      <c r="A44" s="49" t="s">
        <v>318</v>
      </c>
      <c r="B44" s="48" t="s">
        <v>317</v>
      </c>
      <c r="C44" s="49"/>
      <c r="D44" s="49"/>
      <c r="E44" s="49"/>
    </row>
    <row r="45" spans="1:5" x14ac:dyDescent="0.25">
      <c r="A45" s="49" t="s">
        <v>320</v>
      </c>
      <c r="B45" s="48" t="s">
        <v>319</v>
      </c>
      <c r="C45" s="49"/>
      <c r="D45" s="49"/>
      <c r="E45" s="49"/>
    </row>
    <row r="46" spans="1:5" x14ac:dyDescent="0.25">
      <c r="A46" s="49" t="s">
        <v>322</v>
      </c>
      <c r="B46" s="48" t="s">
        <v>321</v>
      </c>
      <c r="C46" s="49"/>
      <c r="D46" s="49"/>
      <c r="E46" s="49"/>
    </row>
    <row r="47" spans="1:5" x14ac:dyDescent="0.25">
      <c r="A47" s="49" t="s">
        <v>324</v>
      </c>
      <c r="B47" s="48" t="s">
        <v>323</v>
      </c>
      <c r="C47" s="49"/>
      <c r="D47" s="49"/>
      <c r="E47" s="49"/>
    </row>
    <row r="48" spans="1:5" x14ac:dyDescent="0.25">
      <c r="A48" s="49" t="s">
        <v>326</v>
      </c>
      <c r="B48" s="48" t="s">
        <v>325</v>
      </c>
      <c r="C48" s="49"/>
      <c r="D48" s="49"/>
      <c r="E48" s="49"/>
    </row>
    <row r="49" spans="1:5" x14ac:dyDescent="0.25">
      <c r="A49" s="49" t="s">
        <v>328</v>
      </c>
      <c r="B49" s="48" t="s">
        <v>327</v>
      </c>
      <c r="C49" s="49"/>
      <c r="D49" s="49"/>
      <c r="E49" s="49"/>
    </row>
    <row r="50" spans="1:5" x14ac:dyDescent="0.25">
      <c r="A50" s="49" t="s">
        <v>330</v>
      </c>
      <c r="B50" s="48" t="s">
        <v>329</v>
      </c>
      <c r="C50" s="49"/>
      <c r="D50" s="49"/>
      <c r="E50" s="49"/>
    </row>
    <row r="51" spans="1:5" x14ac:dyDescent="0.25">
      <c r="A51" s="49" t="s">
        <v>332</v>
      </c>
      <c r="B51" s="48" t="s">
        <v>331</v>
      </c>
      <c r="C51" s="49"/>
      <c r="D51" s="49"/>
      <c r="E51" s="49"/>
    </row>
    <row r="52" spans="1:5" x14ac:dyDescent="0.25">
      <c r="A52" s="49" t="s">
        <v>334</v>
      </c>
      <c r="B52" s="48" t="s">
        <v>333</v>
      </c>
      <c r="C52" s="49"/>
      <c r="D52" s="49"/>
      <c r="E52" s="49"/>
    </row>
    <row r="53" spans="1:5" x14ac:dyDescent="0.25">
      <c r="A53" s="49" t="s">
        <v>336</v>
      </c>
      <c r="B53" s="48" t="s">
        <v>335</v>
      </c>
      <c r="C53" s="49"/>
      <c r="D53" s="49"/>
      <c r="E53" s="49"/>
    </row>
    <row r="54" spans="1:5" x14ac:dyDescent="0.25">
      <c r="A54" s="49" t="s">
        <v>338</v>
      </c>
      <c r="B54" s="48" t="s">
        <v>337</v>
      </c>
      <c r="C54" s="49"/>
      <c r="D54" s="49"/>
      <c r="E54" s="49"/>
    </row>
    <row r="55" spans="1:5" x14ac:dyDescent="0.25">
      <c r="A55" s="49" t="s">
        <v>340</v>
      </c>
      <c r="B55" s="48" t="s">
        <v>339</v>
      </c>
      <c r="C55" s="49"/>
      <c r="D55" s="49"/>
      <c r="E55" s="49"/>
    </row>
    <row r="56" spans="1:5" x14ac:dyDescent="0.25">
      <c r="A56" s="49" t="s">
        <v>342</v>
      </c>
      <c r="B56" s="48" t="s">
        <v>341</v>
      </c>
      <c r="C56" s="49"/>
      <c r="D56" s="49"/>
      <c r="E56" s="49"/>
    </row>
    <row r="57" spans="1:5" x14ac:dyDescent="0.25">
      <c r="A57" s="49" t="s">
        <v>344</v>
      </c>
      <c r="B57" s="48" t="s">
        <v>343</v>
      </c>
      <c r="C57" s="49"/>
      <c r="D57" s="49"/>
      <c r="E57" s="49"/>
    </row>
    <row r="58" spans="1:5" x14ac:dyDescent="0.25">
      <c r="A58" s="49" t="s">
        <v>346</v>
      </c>
      <c r="B58" s="48" t="s">
        <v>345</v>
      </c>
      <c r="C58" s="49"/>
      <c r="D58" s="49"/>
      <c r="E58" s="49"/>
    </row>
    <row r="59" spans="1:5" x14ac:dyDescent="0.25">
      <c r="A59" s="49" t="s">
        <v>348</v>
      </c>
      <c r="B59" s="48" t="s">
        <v>347</v>
      </c>
      <c r="C59" s="49"/>
      <c r="D59" s="49"/>
      <c r="E59" s="49"/>
    </row>
    <row r="60" spans="1:5" x14ac:dyDescent="0.25">
      <c r="A60" s="49" t="s">
        <v>350</v>
      </c>
      <c r="B60" s="48" t="s">
        <v>349</v>
      </c>
      <c r="C60" s="49"/>
      <c r="D60" s="49"/>
      <c r="E60" s="49"/>
    </row>
    <row r="61" spans="1:5" x14ac:dyDescent="0.25">
      <c r="A61" s="49" t="s">
        <v>352</v>
      </c>
      <c r="B61" s="48" t="s">
        <v>351</v>
      </c>
      <c r="C61" s="49"/>
      <c r="D61" s="49"/>
      <c r="E61" s="49"/>
    </row>
    <row r="62" spans="1:5" x14ac:dyDescent="0.25">
      <c r="A62" s="49" t="s">
        <v>354</v>
      </c>
      <c r="B62" s="48" t="s">
        <v>353</v>
      </c>
      <c r="C62" s="49"/>
      <c r="D62" s="49"/>
      <c r="E62" s="49"/>
    </row>
    <row r="63" spans="1:5" x14ac:dyDescent="0.25">
      <c r="A63" s="49" t="s">
        <v>356</v>
      </c>
      <c r="B63" s="48" t="s">
        <v>355</v>
      </c>
      <c r="C63" s="49"/>
      <c r="D63" s="49"/>
      <c r="E63" s="49"/>
    </row>
    <row r="64" spans="1:5" x14ac:dyDescent="0.25">
      <c r="A64" s="49" t="s">
        <v>358</v>
      </c>
      <c r="B64" s="48" t="s">
        <v>357</v>
      </c>
      <c r="C64" s="49"/>
      <c r="D64" s="49"/>
      <c r="E64" s="49"/>
    </row>
    <row r="65" spans="1:5" x14ac:dyDescent="0.25">
      <c r="A65" s="49" t="s">
        <v>360</v>
      </c>
      <c r="B65" s="48" t="s">
        <v>359</v>
      </c>
      <c r="C65" s="49"/>
      <c r="D65" s="49"/>
      <c r="E65" s="49"/>
    </row>
    <row r="66" spans="1:5" x14ac:dyDescent="0.25">
      <c r="A66" s="49" t="s">
        <v>362</v>
      </c>
      <c r="B66" s="48" t="s">
        <v>361</v>
      </c>
      <c r="C66" s="49"/>
      <c r="D66" s="49"/>
      <c r="E66" s="49"/>
    </row>
    <row r="67" spans="1:5" x14ac:dyDescent="0.25">
      <c r="A67" s="49" t="s">
        <v>364</v>
      </c>
      <c r="B67" s="48" t="s">
        <v>363</v>
      </c>
      <c r="C67" s="49"/>
      <c r="D67" s="49"/>
      <c r="E67" s="49"/>
    </row>
    <row r="68" spans="1:5" x14ac:dyDescent="0.25">
      <c r="A68" s="49" t="s">
        <v>366</v>
      </c>
      <c r="B68" s="48" t="s">
        <v>365</v>
      </c>
      <c r="C68" s="49"/>
      <c r="D68" s="49"/>
      <c r="E68" s="49"/>
    </row>
    <row r="69" spans="1:5" x14ac:dyDescent="0.25">
      <c r="A69" s="49" t="s">
        <v>368</v>
      </c>
      <c r="B69" s="48" t="s">
        <v>367</v>
      </c>
      <c r="C69" s="49"/>
      <c r="D69" s="49"/>
      <c r="E69" s="49"/>
    </row>
    <row r="70" spans="1:5" x14ac:dyDescent="0.25">
      <c r="A70" s="49" t="s">
        <v>370</v>
      </c>
      <c r="B70" s="48" t="s">
        <v>369</v>
      </c>
      <c r="C70" s="49"/>
      <c r="D70" s="49"/>
      <c r="E70" s="49"/>
    </row>
    <row r="71" spans="1:5" x14ac:dyDescent="0.25">
      <c r="A71" s="49" t="s">
        <v>372</v>
      </c>
      <c r="B71" s="48" t="s">
        <v>371</v>
      </c>
      <c r="C71" s="49"/>
      <c r="D71" s="49"/>
      <c r="E71" s="49"/>
    </row>
    <row r="72" spans="1:5" x14ac:dyDescent="0.25">
      <c r="A72" s="49" t="s">
        <v>374</v>
      </c>
      <c r="B72" s="48" t="s">
        <v>373</v>
      </c>
      <c r="C72" s="49"/>
      <c r="D72" s="49"/>
      <c r="E72" s="49"/>
    </row>
    <row r="73" spans="1:5" x14ac:dyDescent="0.25">
      <c r="A73" s="49" t="s">
        <v>376</v>
      </c>
      <c r="B73" s="48" t="s">
        <v>375</v>
      </c>
      <c r="C73" s="49"/>
      <c r="D73" s="49"/>
      <c r="E73" s="49"/>
    </row>
    <row r="74" spans="1:5" x14ac:dyDescent="0.25">
      <c r="A74" s="49" t="s">
        <v>378</v>
      </c>
      <c r="B74" s="48" t="s">
        <v>377</v>
      </c>
      <c r="C74" s="49"/>
      <c r="D74" s="49"/>
      <c r="E74" s="49"/>
    </row>
    <row r="75" spans="1:5" x14ac:dyDescent="0.25">
      <c r="A75" s="49" t="s">
        <v>380</v>
      </c>
      <c r="B75" s="48" t="s">
        <v>379</v>
      </c>
      <c r="C75" s="49"/>
      <c r="D75" s="49"/>
      <c r="E75" s="49"/>
    </row>
    <row r="76" spans="1:5" x14ac:dyDescent="0.25">
      <c r="A76" s="49" t="s">
        <v>382</v>
      </c>
      <c r="B76" s="48" t="s">
        <v>381</v>
      </c>
      <c r="C76" s="49"/>
      <c r="D76" s="49"/>
      <c r="E76" s="49"/>
    </row>
    <row r="77" spans="1:5" x14ac:dyDescent="0.25">
      <c r="A77" s="49" t="s">
        <v>384</v>
      </c>
      <c r="B77" s="48" t="s">
        <v>383</v>
      </c>
      <c r="C77" s="49"/>
      <c r="D77" s="49"/>
      <c r="E77" s="49"/>
    </row>
    <row r="78" spans="1:5" x14ac:dyDescent="0.25">
      <c r="A78" s="49" t="s">
        <v>386</v>
      </c>
      <c r="B78" s="48" t="s">
        <v>385</v>
      </c>
      <c r="C78" s="49"/>
      <c r="D78" s="49"/>
      <c r="E78" s="49"/>
    </row>
    <row r="79" spans="1:5" x14ac:dyDescent="0.25">
      <c r="A79" s="49" t="s">
        <v>388</v>
      </c>
      <c r="B79" s="48" t="s">
        <v>387</v>
      </c>
      <c r="C79" s="49"/>
      <c r="D79" s="49"/>
      <c r="E79" s="49"/>
    </row>
    <row r="80" spans="1:5" x14ac:dyDescent="0.25">
      <c r="A80" s="49" t="s">
        <v>390</v>
      </c>
      <c r="B80" s="48" t="s">
        <v>389</v>
      </c>
      <c r="C80" s="49"/>
      <c r="D80" s="49"/>
      <c r="E80" s="49"/>
    </row>
    <row r="81" spans="1:5" x14ac:dyDescent="0.25">
      <c r="A81" s="49" t="s">
        <v>392</v>
      </c>
      <c r="B81" s="48" t="s">
        <v>391</v>
      </c>
      <c r="C81" s="49"/>
      <c r="D81" s="49"/>
      <c r="E81" s="49"/>
    </row>
    <row r="82" spans="1:5" x14ac:dyDescent="0.25">
      <c r="A82" s="49" t="s">
        <v>394</v>
      </c>
      <c r="B82" s="48" t="s">
        <v>393</v>
      </c>
      <c r="C82" s="49"/>
      <c r="D82" s="49"/>
      <c r="E82" s="49"/>
    </row>
    <row r="83" spans="1:5" x14ac:dyDescent="0.25">
      <c r="A83" s="49" t="s">
        <v>396</v>
      </c>
      <c r="B83" s="48" t="s">
        <v>395</v>
      </c>
      <c r="C83" s="49"/>
      <c r="D83" s="49"/>
      <c r="E83" s="49"/>
    </row>
    <row r="84" spans="1:5" x14ac:dyDescent="0.25">
      <c r="A84" s="49" t="s">
        <v>398</v>
      </c>
      <c r="B84" s="48" t="s">
        <v>397</v>
      </c>
      <c r="C84" s="49"/>
      <c r="D84" s="49"/>
      <c r="E84" s="49"/>
    </row>
    <row r="85" spans="1:5" x14ac:dyDescent="0.25">
      <c r="A85" s="49" t="s">
        <v>400</v>
      </c>
      <c r="B85" s="48" t="s">
        <v>399</v>
      </c>
      <c r="C85" s="49"/>
      <c r="D85" s="49"/>
      <c r="E85" s="49"/>
    </row>
    <row r="86" spans="1:5" x14ac:dyDescent="0.25">
      <c r="A86" s="49" t="s">
        <v>402</v>
      </c>
      <c r="B86" s="48" t="s">
        <v>401</v>
      </c>
      <c r="C86" s="49"/>
      <c r="D86" s="49"/>
      <c r="E86" s="49"/>
    </row>
    <row r="87" spans="1:5" x14ac:dyDescent="0.25">
      <c r="A87" s="49" t="s">
        <v>404</v>
      </c>
      <c r="B87" s="48" t="s">
        <v>403</v>
      </c>
      <c r="C87" s="49"/>
      <c r="D87" s="49"/>
      <c r="E87" s="49"/>
    </row>
    <row r="88" spans="1:5" x14ac:dyDescent="0.25">
      <c r="A88" s="49" t="s">
        <v>406</v>
      </c>
      <c r="B88" s="48" t="s">
        <v>405</v>
      </c>
      <c r="C88" s="49"/>
      <c r="D88" s="49"/>
      <c r="E88" s="49"/>
    </row>
    <row r="89" spans="1:5" x14ac:dyDescent="0.25">
      <c r="A89" s="49" t="s">
        <v>408</v>
      </c>
      <c r="B89" s="48" t="s">
        <v>407</v>
      </c>
      <c r="C89" s="49"/>
      <c r="D89" s="49"/>
      <c r="E89" s="49"/>
    </row>
    <row r="90" spans="1:5" x14ac:dyDescent="0.25">
      <c r="A90" s="49" t="s">
        <v>410</v>
      </c>
      <c r="B90" s="48" t="s">
        <v>409</v>
      </c>
      <c r="C90" s="49"/>
      <c r="D90" s="49"/>
      <c r="E90" s="49"/>
    </row>
    <row r="91" spans="1:5" x14ac:dyDescent="0.25">
      <c r="A91" s="49" t="s">
        <v>412</v>
      </c>
      <c r="B91" s="48" t="s">
        <v>411</v>
      </c>
      <c r="C91" s="49"/>
      <c r="D91" s="49"/>
      <c r="E91" s="49"/>
    </row>
    <row r="92" spans="1:5" x14ac:dyDescent="0.25">
      <c r="A92" s="49" t="s">
        <v>414</v>
      </c>
      <c r="B92" s="48" t="s">
        <v>413</v>
      </c>
      <c r="C92" s="49"/>
      <c r="D92" s="49"/>
      <c r="E92" s="49"/>
    </row>
    <row r="93" spans="1:5" x14ac:dyDescent="0.25">
      <c r="A93" s="49" t="s">
        <v>416</v>
      </c>
      <c r="B93" s="48" t="s">
        <v>415</v>
      </c>
      <c r="C93" s="49"/>
      <c r="D93" s="49"/>
      <c r="E93" s="49"/>
    </row>
    <row r="94" spans="1:5" x14ac:dyDescent="0.25">
      <c r="A94" s="49" t="s">
        <v>418</v>
      </c>
      <c r="B94" s="48" t="s">
        <v>417</v>
      </c>
      <c r="C94" s="49"/>
      <c r="D94" s="49"/>
      <c r="E94" s="49"/>
    </row>
    <row r="95" spans="1:5" x14ac:dyDescent="0.25">
      <c r="A95" s="49" t="s">
        <v>420</v>
      </c>
      <c r="B95" s="48" t="s">
        <v>419</v>
      </c>
      <c r="C95" s="49"/>
      <c r="D95" s="49"/>
      <c r="E95" s="49"/>
    </row>
    <row r="96" spans="1:5" x14ac:dyDescent="0.25">
      <c r="A96" s="49" t="s">
        <v>422</v>
      </c>
      <c r="B96" s="48" t="s">
        <v>421</v>
      </c>
      <c r="C96" s="49"/>
      <c r="D96" s="49"/>
      <c r="E96" s="49"/>
    </row>
    <row r="97" spans="1:5" x14ac:dyDescent="0.25">
      <c r="A97" s="49" t="s">
        <v>424</v>
      </c>
      <c r="B97" s="48" t="s">
        <v>423</v>
      </c>
      <c r="C97" s="49"/>
      <c r="D97" s="49"/>
      <c r="E97" s="49"/>
    </row>
    <row r="98" spans="1:5" x14ac:dyDescent="0.25">
      <c r="A98" s="49" t="s">
        <v>426</v>
      </c>
      <c r="B98" s="48" t="s">
        <v>425</v>
      </c>
      <c r="C98" s="49"/>
      <c r="D98" s="49"/>
      <c r="E98" s="49"/>
    </row>
    <row r="99" spans="1:5" x14ac:dyDescent="0.25">
      <c r="A99" s="49" t="s">
        <v>428</v>
      </c>
      <c r="B99" s="48" t="s">
        <v>427</v>
      </c>
      <c r="C99" s="49"/>
      <c r="D99" s="49"/>
      <c r="E99" s="49"/>
    </row>
    <row r="100" spans="1:5" x14ac:dyDescent="0.25">
      <c r="A100" s="49" t="s">
        <v>430</v>
      </c>
      <c r="B100" s="48" t="s">
        <v>429</v>
      </c>
      <c r="C100" s="49"/>
      <c r="D100" s="49"/>
      <c r="E100" s="49"/>
    </row>
    <row r="101" spans="1:5" x14ac:dyDescent="0.25">
      <c r="A101" s="49" t="s">
        <v>432</v>
      </c>
      <c r="B101" s="48" t="s">
        <v>431</v>
      </c>
      <c r="C101" s="49"/>
      <c r="D101" s="49"/>
      <c r="E101" s="49"/>
    </row>
    <row r="102" spans="1:5" x14ac:dyDescent="0.25">
      <c r="A102" s="49" t="s">
        <v>434</v>
      </c>
      <c r="B102" s="48" t="s">
        <v>433</v>
      </c>
      <c r="C102" s="49"/>
      <c r="D102" s="49"/>
      <c r="E102" s="49"/>
    </row>
    <row r="103" spans="1:5" x14ac:dyDescent="0.25">
      <c r="A103" s="49" t="s">
        <v>436</v>
      </c>
      <c r="B103" s="48" t="s">
        <v>435</v>
      </c>
      <c r="C103" s="49"/>
      <c r="D103" s="49"/>
      <c r="E103" s="49"/>
    </row>
    <row r="104" spans="1:5" x14ac:dyDescent="0.25">
      <c r="A104" s="49" t="s">
        <v>438</v>
      </c>
      <c r="B104" s="48" t="s">
        <v>437</v>
      </c>
      <c r="C104" s="49"/>
      <c r="D104" s="49"/>
      <c r="E104" s="49"/>
    </row>
    <row r="105" spans="1:5" x14ac:dyDescent="0.25">
      <c r="A105" s="49" t="s">
        <v>440</v>
      </c>
      <c r="B105" s="48" t="s">
        <v>439</v>
      </c>
      <c r="C105" s="49"/>
      <c r="D105" s="49"/>
      <c r="E105" s="49"/>
    </row>
    <row r="106" spans="1:5" x14ac:dyDescent="0.25">
      <c r="A106" s="49" t="s">
        <v>442</v>
      </c>
      <c r="B106" s="48" t="s">
        <v>441</v>
      </c>
      <c r="C106" s="49"/>
      <c r="D106" s="49"/>
      <c r="E106" s="49"/>
    </row>
    <row r="107" spans="1:5" x14ac:dyDescent="0.25">
      <c r="A107" s="49" t="s">
        <v>444</v>
      </c>
      <c r="B107" s="48" t="s">
        <v>443</v>
      </c>
      <c r="C107" s="49"/>
      <c r="D107" s="49"/>
      <c r="E107" s="49"/>
    </row>
    <row r="108" spans="1:5" x14ac:dyDescent="0.25">
      <c r="A108" s="49" t="s">
        <v>446</v>
      </c>
      <c r="B108" s="48" t="s">
        <v>445</v>
      </c>
      <c r="C108" s="49"/>
      <c r="D108" s="49"/>
      <c r="E108" s="49"/>
    </row>
    <row r="109" spans="1:5" x14ac:dyDescent="0.25">
      <c r="A109" s="49" t="s">
        <v>448</v>
      </c>
      <c r="B109" s="48" t="s">
        <v>447</v>
      </c>
      <c r="C109" s="49"/>
      <c r="D109" s="49"/>
      <c r="E109" s="49"/>
    </row>
    <row r="110" spans="1:5" x14ac:dyDescent="0.25">
      <c r="A110" s="49" t="s">
        <v>450</v>
      </c>
      <c r="B110" s="48" t="s">
        <v>449</v>
      </c>
      <c r="C110" s="49"/>
      <c r="D110" s="49"/>
      <c r="E110" s="49"/>
    </row>
    <row r="111" spans="1:5" x14ac:dyDescent="0.25">
      <c r="A111" s="49" t="s">
        <v>452</v>
      </c>
      <c r="B111" s="48" t="s">
        <v>451</v>
      </c>
      <c r="C111" s="49"/>
      <c r="D111" s="49"/>
      <c r="E111" s="49"/>
    </row>
    <row r="112" spans="1:5" x14ac:dyDescent="0.25">
      <c r="A112" s="49" t="s">
        <v>454</v>
      </c>
      <c r="B112" s="48" t="s">
        <v>453</v>
      </c>
      <c r="C112" s="49"/>
      <c r="D112" s="49"/>
      <c r="E112" s="49"/>
    </row>
    <row r="113" spans="1:5" x14ac:dyDescent="0.25">
      <c r="A113" s="49" t="s">
        <v>456</v>
      </c>
      <c r="B113" s="48" t="s">
        <v>455</v>
      </c>
      <c r="C113" s="49"/>
      <c r="D113" s="49"/>
      <c r="E113" s="49"/>
    </row>
    <row r="114" spans="1:5" x14ac:dyDescent="0.25">
      <c r="A114" s="49" t="s">
        <v>458</v>
      </c>
      <c r="B114" s="48" t="s">
        <v>457</v>
      </c>
      <c r="C114" s="49"/>
      <c r="D114" s="49"/>
      <c r="E114" s="49"/>
    </row>
    <row r="115" spans="1:5" x14ac:dyDescent="0.25">
      <c r="A115" s="49" t="s">
        <v>460</v>
      </c>
      <c r="B115" s="48" t="s">
        <v>459</v>
      </c>
      <c r="C115" s="49"/>
      <c r="D115" s="49"/>
      <c r="E115" s="49"/>
    </row>
    <row r="116" spans="1:5" x14ac:dyDescent="0.25">
      <c r="A116" s="49" t="s">
        <v>462</v>
      </c>
      <c r="B116" s="48" t="s">
        <v>461</v>
      </c>
      <c r="C116" s="49"/>
      <c r="D116" s="49"/>
      <c r="E116" s="49"/>
    </row>
    <row r="117" spans="1:5" x14ac:dyDescent="0.25">
      <c r="A117" s="49" t="s">
        <v>464</v>
      </c>
      <c r="B117" s="48" t="s">
        <v>463</v>
      </c>
      <c r="C117" s="49"/>
      <c r="D117" s="49"/>
      <c r="E117" s="49"/>
    </row>
    <row r="118" spans="1:5" x14ac:dyDescent="0.25">
      <c r="A118" s="49" t="s">
        <v>466</v>
      </c>
      <c r="B118" s="48" t="s">
        <v>465</v>
      </c>
      <c r="C118" s="49"/>
      <c r="D118" s="49"/>
      <c r="E118" s="49"/>
    </row>
    <row r="119" spans="1:5" x14ac:dyDescent="0.25">
      <c r="A119" s="49" t="s">
        <v>468</v>
      </c>
      <c r="B119" s="48" t="s">
        <v>467</v>
      </c>
      <c r="C119" s="49"/>
      <c r="D119" s="49"/>
      <c r="E119" s="49"/>
    </row>
    <row r="120" spans="1:5" x14ac:dyDescent="0.25">
      <c r="A120" s="49" t="s">
        <v>470</v>
      </c>
      <c r="B120" s="48" t="s">
        <v>469</v>
      </c>
      <c r="C120" s="49"/>
      <c r="D120" s="49"/>
      <c r="E120" s="49"/>
    </row>
    <row r="121" spans="1:5" x14ac:dyDescent="0.25">
      <c r="A121" s="49" t="s">
        <v>472</v>
      </c>
      <c r="B121" s="48" t="s">
        <v>471</v>
      </c>
      <c r="C121" s="49"/>
      <c r="D121" s="49"/>
      <c r="E121" s="49"/>
    </row>
    <row r="122" spans="1:5" x14ac:dyDescent="0.25">
      <c r="A122" s="49" t="s">
        <v>474</v>
      </c>
      <c r="B122" s="48" t="s">
        <v>473</v>
      </c>
      <c r="C122" s="49"/>
      <c r="D122" s="49"/>
      <c r="E122" s="49"/>
    </row>
    <row r="123" spans="1:5" x14ac:dyDescent="0.25">
      <c r="A123" s="49" t="s">
        <v>476</v>
      </c>
      <c r="B123" s="48" t="s">
        <v>475</v>
      </c>
      <c r="C123" s="49"/>
      <c r="D123" s="49"/>
      <c r="E123" s="49"/>
    </row>
    <row r="124" spans="1:5" x14ac:dyDescent="0.25">
      <c r="A124" s="49" t="s">
        <v>478</v>
      </c>
      <c r="B124" s="48" t="s">
        <v>477</v>
      </c>
      <c r="C124" s="49"/>
      <c r="D124" s="49"/>
      <c r="E124" s="49"/>
    </row>
    <row r="125" spans="1:5" x14ac:dyDescent="0.25">
      <c r="A125" s="49" t="s">
        <v>480</v>
      </c>
      <c r="B125" s="48" t="s">
        <v>479</v>
      </c>
      <c r="C125" s="49"/>
      <c r="D125" s="49"/>
      <c r="E125" s="49"/>
    </row>
    <row r="126" spans="1:5" x14ac:dyDescent="0.25">
      <c r="A126" s="49" t="s">
        <v>482</v>
      </c>
      <c r="B126" s="48" t="s">
        <v>481</v>
      </c>
      <c r="C126" s="49"/>
      <c r="D126" s="49"/>
      <c r="E126" s="49"/>
    </row>
    <row r="127" spans="1:5" x14ac:dyDescent="0.25">
      <c r="A127" s="49" t="s">
        <v>484</v>
      </c>
      <c r="B127" s="48" t="s">
        <v>483</v>
      </c>
      <c r="C127" s="49"/>
      <c r="D127" s="49"/>
      <c r="E127" s="49"/>
    </row>
    <row r="128" spans="1:5" x14ac:dyDescent="0.25">
      <c r="A128" s="49" t="s">
        <v>486</v>
      </c>
      <c r="B128" s="48" t="s">
        <v>485</v>
      </c>
      <c r="C128" s="49"/>
      <c r="D128" s="49"/>
      <c r="E128" s="49"/>
    </row>
    <row r="129" spans="1:5" x14ac:dyDescent="0.25">
      <c r="A129" s="49" t="s">
        <v>488</v>
      </c>
      <c r="B129" s="48" t="s">
        <v>487</v>
      </c>
      <c r="C129" s="49"/>
      <c r="D129" s="49"/>
      <c r="E129" s="49"/>
    </row>
    <row r="130" spans="1:5" x14ac:dyDescent="0.25">
      <c r="A130" s="49" t="s">
        <v>490</v>
      </c>
      <c r="B130" s="48" t="s">
        <v>489</v>
      </c>
      <c r="C130" s="49"/>
      <c r="D130" s="49"/>
      <c r="E130" s="49"/>
    </row>
    <row r="131" spans="1:5" x14ac:dyDescent="0.25">
      <c r="A131" s="49" t="s">
        <v>492</v>
      </c>
      <c r="B131" s="48" t="s">
        <v>491</v>
      </c>
      <c r="C131" s="49"/>
      <c r="D131" s="49"/>
      <c r="E131" s="49"/>
    </row>
    <row r="132" spans="1:5" x14ac:dyDescent="0.25">
      <c r="A132" s="49" t="s">
        <v>494</v>
      </c>
      <c r="B132" s="48" t="s">
        <v>493</v>
      </c>
      <c r="C132" s="49"/>
      <c r="D132" s="49"/>
      <c r="E132" s="49"/>
    </row>
    <row r="133" spans="1:5" x14ac:dyDescent="0.25">
      <c r="A133" s="49" t="s">
        <v>496</v>
      </c>
      <c r="B133" s="48" t="s">
        <v>495</v>
      </c>
      <c r="C133" s="49"/>
      <c r="D133" s="49"/>
      <c r="E133" s="49"/>
    </row>
    <row r="134" spans="1:5" x14ac:dyDescent="0.25">
      <c r="A134" s="49" t="s">
        <v>498</v>
      </c>
      <c r="B134" s="48" t="s">
        <v>497</v>
      </c>
      <c r="C134" s="49"/>
      <c r="D134" s="49"/>
      <c r="E134" s="49"/>
    </row>
    <row r="135" spans="1:5" x14ac:dyDescent="0.25">
      <c r="A135" s="49" t="s">
        <v>500</v>
      </c>
      <c r="B135" s="48" t="s">
        <v>499</v>
      </c>
      <c r="C135" s="49"/>
      <c r="D135" s="49"/>
      <c r="E135" s="49"/>
    </row>
    <row r="136" spans="1:5" x14ac:dyDescent="0.25">
      <c r="A136" s="49" t="s">
        <v>502</v>
      </c>
      <c r="B136" s="48" t="s">
        <v>501</v>
      </c>
      <c r="C136" s="49"/>
      <c r="D136" s="49"/>
      <c r="E136" s="49"/>
    </row>
    <row r="137" spans="1:5" x14ac:dyDescent="0.25">
      <c r="A137" s="49" t="s">
        <v>504</v>
      </c>
      <c r="B137" s="48" t="s">
        <v>503</v>
      </c>
      <c r="C137" s="49"/>
      <c r="D137" s="49"/>
      <c r="E137" s="49"/>
    </row>
    <row r="138" spans="1:5" x14ac:dyDescent="0.25">
      <c r="A138" s="49" t="s">
        <v>506</v>
      </c>
      <c r="B138" s="48" t="s">
        <v>505</v>
      </c>
      <c r="C138" s="49"/>
      <c r="D138" s="49"/>
      <c r="E138" s="49"/>
    </row>
    <row r="139" spans="1:5" x14ac:dyDescent="0.25">
      <c r="A139" s="49" t="s">
        <v>508</v>
      </c>
      <c r="B139" s="48" t="s">
        <v>507</v>
      </c>
      <c r="C139" s="49"/>
      <c r="D139" s="49"/>
      <c r="E139" s="49"/>
    </row>
    <row r="140" spans="1:5" x14ac:dyDescent="0.25">
      <c r="A140" s="49" t="s">
        <v>510</v>
      </c>
      <c r="B140" s="48" t="s">
        <v>509</v>
      </c>
      <c r="C140" s="49"/>
      <c r="D140" s="49"/>
      <c r="E140" s="49"/>
    </row>
    <row r="141" spans="1:5" x14ac:dyDescent="0.25">
      <c r="A141" s="49" t="s">
        <v>512</v>
      </c>
      <c r="B141" s="48" t="s">
        <v>511</v>
      </c>
      <c r="C141" s="49"/>
      <c r="D141" s="49"/>
      <c r="E141" s="49"/>
    </row>
    <row r="142" spans="1:5" x14ac:dyDescent="0.25">
      <c r="A142" s="49" t="s">
        <v>514</v>
      </c>
      <c r="B142" s="48" t="s">
        <v>513</v>
      </c>
      <c r="C142" s="49"/>
      <c r="D142" s="49"/>
      <c r="E142" s="49"/>
    </row>
    <row r="143" spans="1:5" x14ac:dyDescent="0.25">
      <c r="A143" s="49" t="s">
        <v>516</v>
      </c>
      <c r="B143" s="48" t="s">
        <v>515</v>
      </c>
      <c r="C143" s="49"/>
      <c r="D143" s="49"/>
      <c r="E143" s="49"/>
    </row>
    <row r="144" spans="1:5" x14ac:dyDescent="0.25">
      <c r="A144" s="49" t="s">
        <v>518</v>
      </c>
      <c r="B144" s="48" t="s">
        <v>517</v>
      </c>
      <c r="C144" s="49"/>
      <c r="D144" s="49"/>
      <c r="E144" s="49"/>
    </row>
    <row r="145" spans="1:5" x14ac:dyDescent="0.25">
      <c r="A145" s="49" t="s">
        <v>520</v>
      </c>
      <c r="B145" s="48" t="s">
        <v>519</v>
      </c>
      <c r="C145" s="49"/>
      <c r="D145" s="49"/>
      <c r="E145" s="49"/>
    </row>
    <row r="146" spans="1:5" x14ac:dyDescent="0.25">
      <c r="A146" s="49" t="s">
        <v>522</v>
      </c>
      <c r="B146" s="48" t="s">
        <v>521</v>
      </c>
      <c r="C146" s="49"/>
      <c r="D146" s="49"/>
      <c r="E146" s="49"/>
    </row>
    <row r="147" spans="1:5" x14ac:dyDescent="0.25">
      <c r="A147" s="49" t="s">
        <v>524</v>
      </c>
      <c r="B147" s="48" t="s">
        <v>523</v>
      </c>
      <c r="C147" s="49"/>
      <c r="D147" s="49"/>
      <c r="E147" s="49"/>
    </row>
    <row r="148" spans="1:5" x14ac:dyDescent="0.25">
      <c r="A148" s="49" t="s">
        <v>526</v>
      </c>
      <c r="B148" s="48" t="s">
        <v>525</v>
      </c>
      <c r="C148" s="49"/>
      <c r="D148" s="49"/>
      <c r="E148" s="49"/>
    </row>
    <row r="149" spans="1:5" x14ac:dyDescent="0.25">
      <c r="A149" s="49" t="s">
        <v>528</v>
      </c>
      <c r="B149" s="48" t="s">
        <v>527</v>
      </c>
      <c r="C149" s="49"/>
      <c r="D149" s="49"/>
      <c r="E149" s="49"/>
    </row>
    <row r="150" spans="1:5" x14ac:dyDescent="0.25">
      <c r="A150" s="49" t="s">
        <v>530</v>
      </c>
      <c r="B150" s="48" t="s">
        <v>529</v>
      </c>
      <c r="C150" s="49"/>
      <c r="D150" s="49"/>
      <c r="E150" s="49"/>
    </row>
    <row r="151" spans="1:5" x14ac:dyDescent="0.25">
      <c r="A151" s="49" t="s">
        <v>532</v>
      </c>
      <c r="B151" s="48" t="s">
        <v>531</v>
      </c>
      <c r="C151" s="49"/>
      <c r="D151" s="49"/>
      <c r="E151" s="49"/>
    </row>
    <row r="152" spans="1:5" x14ac:dyDescent="0.25">
      <c r="A152" s="49" t="s">
        <v>534</v>
      </c>
      <c r="B152" s="48" t="s">
        <v>533</v>
      </c>
      <c r="C152" s="49"/>
      <c r="D152" s="49"/>
      <c r="E152" s="49"/>
    </row>
    <row r="153" spans="1:5" x14ac:dyDescent="0.25">
      <c r="A153" s="49" t="s">
        <v>536</v>
      </c>
      <c r="B153" s="48" t="s">
        <v>535</v>
      </c>
      <c r="C153" s="49"/>
      <c r="D153" s="49"/>
      <c r="E153" s="49"/>
    </row>
    <row r="154" spans="1:5" x14ac:dyDescent="0.25">
      <c r="A154" s="49" t="s">
        <v>538</v>
      </c>
      <c r="B154" s="48" t="s">
        <v>537</v>
      </c>
      <c r="C154" s="49"/>
      <c r="D154" s="49"/>
      <c r="E154" s="49"/>
    </row>
    <row r="155" spans="1:5" x14ac:dyDescent="0.25">
      <c r="A155" s="49" t="s">
        <v>540</v>
      </c>
      <c r="B155" s="48" t="s">
        <v>539</v>
      </c>
      <c r="C155" s="49"/>
      <c r="D155" s="49"/>
      <c r="E155" s="49"/>
    </row>
    <row r="156" spans="1:5" x14ac:dyDescent="0.25">
      <c r="A156" s="49" t="s">
        <v>542</v>
      </c>
      <c r="B156" s="48" t="s">
        <v>541</v>
      </c>
      <c r="C156" s="49"/>
      <c r="D156" s="49"/>
      <c r="E156" s="49"/>
    </row>
    <row r="157" spans="1:5" x14ac:dyDescent="0.25">
      <c r="A157" s="49" t="s">
        <v>544</v>
      </c>
      <c r="B157" s="48" t="s">
        <v>543</v>
      </c>
      <c r="C157" s="49"/>
      <c r="D157" s="49"/>
      <c r="E157" s="49"/>
    </row>
    <row r="158" spans="1:5" x14ac:dyDescent="0.25">
      <c r="A158" s="49" t="s">
        <v>546</v>
      </c>
      <c r="B158" s="48" t="s">
        <v>545</v>
      </c>
      <c r="C158" s="49"/>
      <c r="D158" s="49"/>
      <c r="E158" s="49"/>
    </row>
    <row r="159" spans="1:5" x14ac:dyDescent="0.25">
      <c r="A159" s="49" t="s">
        <v>548</v>
      </c>
      <c r="B159" s="48" t="s">
        <v>547</v>
      </c>
      <c r="C159" s="49"/>
      <c r="D159" s="49"/>
      <c r="E159" s="49"/>
    </row>
    <row r="160" spans="1:5" x14ac:dyDescent="0.25">
      <c r="A160" s="49" t="s">
        <v>550</v>
      </c>
      <c r="B160" s="48" t="s">
        <v>549</v>
      </c>
      <c r="C160" s="49"/>
      <c r="D160" s="49"/>
      <c r="E160" s="49"/>
    </row>
    <row r="161" spans="1:5" x14ac:dyDescent="0.25">
      <c r="A161" s="49" t="s">
        <v>552</v>
      </c>
      <c r="B161" s="48" t="s">
        <v>551</v>
      </c>
      <c r="C161" s="49"/>
      <c r="D161" s="49"/>
      <c r="E161" s="49"/>
    </row>
    <row r="162" spans="1:5" x14ac:dyDescent="0.25">
      <c r="A162" s="49" t="s">
        <v>554</v>
      </c>
      <c r="B162" s="48" t="s">
        <v>553</v>
      </c>
      <c r="C162" s="49"/>
      <c r="D162" s="49"/>
      <c r="E162" s="49"/>
    </row>
    <row r="163" spans="1:5" x14ac:dyDescent="0.25">
      <c r="A163" s="49" t="s">
        <v>556</v>
      </c>
      <c r="B163" s="48" t="s">
        <v>555</v>
      </c>
      <c r="C163" s="49"/>
      <c r="D163" s="49"/>
      <c r="E163" s="49"/>
    </row>
    <row r="164" spans="1:5" x14ac:dyDescent="0.25">
      <c r="A164" s="49" t="s">
        <v>558</v>
      </c>
      <c r="B164" s="48" t="s">
        <v>557</v>
      </c>
      <c r="C164" s="49"/>
      <c r="D164" s="49"/>
      <c r="E164" s="49"/>
    </row>
    <row r="165" spans="1:5" x14ac:dyDescent="0.25">
      <c r="A165" s="49" t="s">
        <v>560</v>
      </c>
      <c r="B165" s="48" t="s">
        <v>559</v>
      </c>
      <c r="C165" s="49"/>
      <c r="D165" s="49"/>
      <c r="E165" s="49"/>
    </row>
    <row r="166" spans="1:5" x14ac:dyDescent="0.25">
      <c r="A166" s="49" t="s">
        <v>562</v>
      </c>
      <c r="B166" s="48" t="s">
        <v>561</v>
      </c>
      <c r="C166" s="49"/>
      <c r="D166" s="49"/>
      <c r="E166" s="49"/>
    </row>
    <row r="167" spans="1:5" x14ac:dyDescent="0.25">
      <c r="A167" s="49" t="s">
        <v>564</v>
      </c>
      <c r="B167" s="48" t="s">
        <v>563</v>
      </c>
      <c r="C167" s="49"/>
      <c r="D167" s="49"/>
      <c r="E167" s="49"/>
    </row>
    <row r="168" spans="1:5" x14ac:dyDescent="0.25">
      <c r="A168" s="49" t="s">
        <v>566</v>
      </c>
      <c r="B168" s="48" t="s">
        <v>565</v>
      </c>
      <c r="C168" s="49"/>
      <c r="D168" s="49"/>
      <c r="E168" s="49"/>
    </row>
    <row r="169" spans="1:5" x14ac:dyDescent="0.25">
      <c r="A169" s="49" t="s">
        <v>568</v>
      </c>
      <c r="B169" s="48" t="s">
        <v>567</v>
      </c>
      <c r="C169" s="49"/>
      <c r="D169" s="49"/>
      <c r="E169" s="49"/>
    </row>
    <row r="170" spans="1:5" x14ac:dyDescent="0.25">
      <c r="A170" s="49" t="s">
        <v>570</v>
      </c>
      <c r="B170" s="48" t="s">
        <v>569</v>
      </c>
      <c r="C170" s="49"/>
      <c r="D170" s="49"/>
      <c r="E170" s="49"/>
    </row>
    <row r="171" spans="1:5" x14ac:dyDescent="0.25">
      <c r="A171" s="49" t="s">
        <v>572</v>
      </c>
      <c r="B171" s="48" t="s">
        <v>571</v>
      </c>
      <c r="C171" s="49"/>
      <c r="D171" s="49"/>
      <c r="E171" s="49"/>
    </row>
    <row r="172" spans="1:5" x14ac:dyDescent="0.25">
      <c r="A172" s="49" t="s">
        <v>574</v>
      </c>
      <c r="B172" s="48" t="s">
        <v>573</v>
      </c>
      <c r="C172" s="49"/>
      <c r="D172" s="49"/>
      <c r="E172" s="49"/>
    </row>
    <row r="173" spans="1:5" x14ac:dyDescent="0.25">
      <c r="A173" s="49" t="s">
        <v>576</v>
      </c>
      <c r="B173" s="48" t="s">
        <v>575</v>
      </c>
      <c r="C173" s="49"/>
      <c r="D173" s="49"/>
      <c r="E173" s="49"/>
    </row>
    <row r="174" spans="1:5" x14ac:dyDescent="0.25">
      <c r="A174" s="49" t="s">
        <v>578</v>
      </c>
      <c r="B174" s="48" t="s">
        <v>577</v>
      </c>
      <c r="C174" s="49"/>
      <c r="D174" s="49"/>
      <c r="E174" s="49"/>
    </row>
    <row r="175" spans="1:5" x14ac:dyDescent="0.25">
      <c r="A175" s="49" t="s">
        <v>580</v>
      </c>
      <c r="B175" s="48" t="s">
        <v>579</v>
      </c>
      <c r="C175" s="49"/>
      <c r="D175" s="49"/>
      <c r="E175" s="49"/>
    </row>
    <row r="176" spans="1:5" x14ac:dyDescent="0.25">
      <c r="A176" s="49" t="s">
        <v>582</v>
      </c>
      <c r="B176" s="48" t="s">
        <v>581</v>
      </c>
      <c r="C176" s="49"/>
      <c r="D176" s="49"/>
      <c r="E176" s="49"/>
    </row>
    <row r="177" spans="1:5" x14ac:dyDescent="0.25">
      <c r="A177" s="49" t="s">
        <v>584</v>
      </c>
      <c r="B177" s="48" t="s">
        <v>583</v>
      </c>
      <c r="C177" s="49"/>
      <c r="D177" s="49"/>
      <c r="E177" s="49"/>
    </row>
    <row r="178" spans="1:5" x14ac:dyDescent="0.25">
      <c r="A178" s="49" t="s">
        <v>586</v>
      </c>
      <c r="B178" s="48" t="s">
        <v>585</v>
      </c>
      <c r="C178" s="49"/>
      <c r="D178" s="49"/>
      <c r="E178" s="49"/>
    </row>
    <row r="179" spans="1:5" x14ac:dyDescent="0.25">
      <c r="A179" s="49" t="s">
        <v>588</v>
      </c>
      <c r="B179" s="48" t="s">
        <v>587</v>
      </c>
      <c r="C179" s="49"/>
      <c r="D179" s="49"/>
      <c r="E179" s="49"/>
    </row>
    <row r="180" spans="1:5" x14ac:dyDescent="0.25">
      <c r="A180" s="49" t="s">
        <v>590</v>
      </c>
      <c r="B180" s="48" t="s">
        <v>589</v>
      </c>
      <c r="C180" s="49"/>
      <c r="D180" s="49"/>
      <c r="E180" s="49"/>
    </row>
    <row r="181" spans="1:5" x14ac:dyDescent="0.25">
      <c r="A181" s="49" t="s">
        <v>592</v>
      </c>
      <c r="B181" s="48" t="s">
        <v>591</v>
      </c>
      <c r="C181" s="49"/>
      <c r="D181" s="49"/>
      <c r="E181" s="49"/>
    </row>
    <row r="182" spans="1:5" x14ac:dyDescent="0.25">
      <c r="A182" s="49" t="s">
        <v>594</v>
      </c>
      <c r="B182" s="48" t="s">
        <v>593</v>
      </c>
      <c r="C182" s="49"/>
      <c r="D182" s="49"/>
      <c r="E182" s="49"/>
    </row>
    <row r="183" spans="1:5" x14ac:dyDescent="0.25">
      <c r="A183" s="49" t="s">
        <v>596</v>
      </c>
      <c r="B183" s="48" t="s">
        <v>595</v>
      </c>
      <c r="C183" s="49"/>
      <c r="D183" s="49"/>
      <c r="E183" s="49"/>
    </row>
    <row r="184" spans="1:5" x14ac:dyDescent="0.25">
      <c r="A184" s="49" t="s">
        <v>598</v>
      </c>
      <c r="B184" s="48" t="s">
        <v>597</v>
      </c>
      <c r="C184" s="49"/>
      <c r="D184" s="49"/>
      <c r="E184" s="49"/>
    </row>
    <row r="185" spans="1:5" x14ac:dyDescent="0.25">
      <c r="A185" s="49" t="s">
        <v>600</v>
      </c>
      <c r="B185" s="48" t="s">
        <v>599</v>
      </c>
      <c r="C185" s="49"/>
      <c r="D185" s="49"/>
      <c r="E185" s="49"/>
    </row>
    <row r="186" spans="1:5" x14ac:dyDescent="0.25">
      <c r="A186" s="49" t="s">
        <v>602</v>
      </c>
      <c r="B186" s="48" t="s">
        <v>601</v>
      </c>
      <c r="C186" s="49"/>
      <c r="D186" s="49"/>
      <c r="E186" s="49"/>
    </row>
    <row r="187" spans="1:5" x14ac:dyDescent="0.25">
      <c r="A187" s="49" t="s">
        <v>604</v>
      </c>
      <c r="B187" s="48" t="s">
        <v>603</v>
      </c>
      <c r="C187" s="49"/>
      <c r="D187" s="49"/>
      <c r="E187" s="49"/>
    </row>
    <row r="188" spans="1:5" x14ac:dyDescent="0.25">
      <c r="A188" s="49" t="s">
        <v>606</v>
      </c>
      <c r="B188" s="48" t="s">
        <v>605</v>
      </c>
      <c r="C188" s="49"/>
      <c r="D188" s="49"/>
      <c r="E188" s="49"/>
    </row>
    <row r="189" spans="1:5" x14ac:dyDescent="0.25">
      <c r="A189" s="49" t="s">
        <v>608</v>
      </c>
      <c r="B189" s="48" t="s">
        <v>607</v>
      </c>
      <c r="C189" s="49"/>
      <c r="D189" s="49"/>
      <c r="E189" s="49"/>
    </row>
    <row r="190" spans="1:5" x14ac:dyDescent="0.25">
      <c r="A190" s="49" t="s">
        <v>610</v>
      </c>
      <c r="B190" s="48" t="s">
        <v>609</v>
      </c>
      <c r="C190" s="49"/>
      <c r="D190" s="49"/>
      <c r="E190" s="49"/>
    </row>
    <row r="191" spans="1:5" x14ac:dyDescent="0.25">
      <c r="A191" s="49" t="s">
        <v>612</v>
      </c>
      <c r="B191" s="48" t="s">
        <v>611</v>
      </c>
      <c r="C191" s="49"/>
      <c r="D191" s="49"/>
      <c r="E191" s="49"/>
    </row>
    <row r="192" spans="1:5" x14ac:dyDescent="0.25">
      <c r="A192" s="49" t="s">
        <v>614</v>
      </c>
      <c r="B192" s="48" t="s">
        <v>613</v>
      </c>
      <c r="C192" s="49"/>
      <c r="D192" s="49"/>
      <c r="E192" s="49"/>
    </row>
    <row r="193" spans="1:5" x14ac:dyDescent="0.25">
      <c r="A193" s="49" t="s">
        <v>616</v>
      </c>
      <c r="B193" s="48" t="s">
        <v>615</v>
      </c>
      <c r="C193" s="49"/>
      <c r="D193" s="49"/>
      <c r="E193" s="49"/>
    </row>
    <row r="194" spans="1:5" x14ac:dyDescent="0.25">
      <c r="A194" s="49" t="s">
        <v>618</v>
      </c>
      <c r="B194" s="48" t="s">
        <v>617</v>
      </c>
      <c r="C194" s="49"/>
      <c r="D194" s="49"/>
      <c r="E194" s="49"/>
    </row>
    <row r="195" spans="1:5" x14ac:dyDescent="0.25">
      <c r="A195" s="49" t="s">
        <v>620</v>
      </c>
      <c r="B195" s="48" t="s">
        <v>619</v>
      </c>
      <c r="C195" s="49"/>
      <c r="D195" s="49"/>
      <c r="E195" s="49"/>
    </row>
    <row r="196" spans="1:5" x14ac:dyDescent="0.25">
      <c r="A196" s="49" t="s">
        <v>622</v>
      </c>
      <c r="B196" s="48" t="s">
        <v>621</v>
      </c>
      <c r="C196" s="49"/>
      <c r="D196" s="49"/>
      <c r="E196" s="49"/>
    </row>
    <row r="197" spans="1:5" x14ac:dyDescent="0.25">
      <c r="A197" s="49" t="s">
        <v>624</v>
      </c>
      <c r="B197" s="48" t="s">
        <v>623</v>
      </c>
      <c r="C197" s="49"/>
      <c r="D197" s="49"/>
      <c r="E197" s="49"/>
    </row>
    <row r="198" spans="1:5" x14ac:dyDescent="0.25">
      <c r="A198" s="49" t="s">
        <v>626</v>
      </c>
      <c r="B198" s="48" t="s">
        <v>625</v>
      </c>
      <c r="C198" s="49"/>
      <c r="D198" s="49"/>
      <c r="E198" s="49"/>
    </row>
    <row r="199" spans="1:5" x14ac:dyDescent="0.25">
      <c r="A199" s="49" t="s">
        <v>628</v>
      </c>
      <c r="B199" s="48" t="s">
        <v>627</v>
      </c>
      <c r="C199" s="49"/>
      <c r="D199" s="49"/>
      <c r="E199" s="49"/>
    </row>
    <row r="200" spans="1:5" x14ac:dyDescent="0.25">
      <c r="A200" s="49" t="s">
        <v>630</v>
      </c>
      <c r="B200" s="48" t="s">
        <v>629</v>
      </c>
      <c r="C200" s="49"/>
      <c r="D200" s="49"/>
      <c r="E200" s="49"/>
    </row>
    <row r="201" spans="1:5" x14ac:dyDescent="0.25">
      <c r="A201" s="49" t="s">
        <v>632</v>
      </c>
      <c r="B201" s="48" t="s">
        <v>631</v>
      </c>
      <c r="C201" s="49"/>
      <c r="D201" s="49"/>
      <c r="E201" s="49"/>
    </row>
    <row r="202" spans="1:5" x14ac:dyDescent="0.25">
      <c r="A202" s="49" t="s">
        <v>634</v>
      </c>
      <c r="B202" s="48" t="s">
        <v>633</v>
      </c>
      <c r="C202" s="49"/>
      <c r="D202" s="49"/>
      <c r="E202" s="49"/>
    </row>
    <row r="203" spans="1:5" x14ac:dyDescent="0.25">
      <c r="A203" s="49" t="s">
        <v>636</v>
      </c>
      <c r="B203" s="48" t="s">
        <v>635</v>
      </c>
      <c r="C203" s="49"/>
      <c r="D203" s="49"/>
      <c r="E203" s="49"/>
    </row>
    <row r="204" spans="1:5" x14ac:dyDescent="0.25">
      <c r="A204" s="49" t="s">
        <v>638</v>
      </c>
      <c r="B204" s="48" t="s">
        <v>637</v>
      </c>
      <c r="C204" s="49"/>
      <c r="D204" s="49"/>
      <c r="E204" s="49"/>
    </row>
    <row r="205" spans="1:5" x14ac:dyDescent="0.25">
      <c r="A205" s="49" t="s">
        <v>640</v>
      </c>
      <c r="B205" s="48" t="s">
        <v>639</v>
      </c>
      <c r="C205" s="49"/>
      <c r="D205" s="49"/>
      <c r="E205" s="49"/>
    </row>
    <row r="206" spans="1:5" x14ac:dyDescent="0.25">
      <c r="A206" s="49" t="s">
        <v>642</v>
      </c>
      <c r="B206" s="48" t="s">
        <v>641</v>
      </c>
      <c r="C206" s="49"/>
      <c r="D206" s="49"/>
      <c r="E206" s="49"/>
    </row>
    <row r="207" spans="1:5" x14ac:dyDescent="0.25">
      <c r="A207" s="49" t="s">
        <v>644</v>
      </c>
      <c r="B207" s="48" t="s">
        <v>643</v>
      </c>
      <c r="C207" s="49"/>
      <c r="D207" s="49"/>
      <c r="E207" s="49"/>
    </row>
    <row r="208" spans="1:5" x14ac:dyDescent="0.25">
      <c r="A208" s="49" t="s">
        <v>646</v>
      </c>
      <c r="B208" s="48" t="s">
        <v>645</v>
      </c>
      <c r="C208" s="49"/>
      <c r="D208" s="49"/>
      <c r="E208" s="49"/>
    </row>
    <row r="209" spans="1:5" x14ac:dyDescent="0.25">
      <c r="A209" s="49" t="s">
        <v>648</v>
      </c>
      <c r="B209" s="48" t="s">
        <v>647</v>
      </c>
      <c r="C209" s="49"/>
      <c r="D209" s="49"/>
      <c r="E209" s="49"/>
    </row>
    <row r="210" spans="1:5" x14ac:dyDescent="0.25">
      <c r="A210" s="49" t="s">
        <v>650</v>
      </c>
      <c r="B210" s="48" t="s">
        <v>649</v>
      </c>
      <c r="C210" s="49"/>
      <c r="D210" s="49"/>
      <c r="E210" s="49"/>
    </row>
    <row r="211" spans="1:5" x14ac:dyDescent="0.25">
      <c r="A211" s="49" t="s">
        <v>652</v>
      </c>
      <c r="B211" s="48" t="s">
        <v>651</v>
      </c>
      <c r="C211" s="49"/>
      <c r="D211" s="49"/>
      <c r="E211" s="49"/>
    </row>
    <row r="212" spans="1:5" x14ac:dyDescent="0.25">
      <c r="A212" s="49" t="s">
        <v>654</v>
      </c>
      <c r="B212" s="48" t="s">
        <v>653</v>
      </c>
      <c r="C212" s="49"/>
      <c r="D212" s="49"/>
      <c r="E212" s="49"/>
    </row>
    <row r="213" spans="1:5" x14ac:dyDescent="0.25">
      <c r="A213" s="49" t="s">
        <v>656</v>
      </c>
      <c r="B213" s="48" t="s">
        <v>655</v>
      </c>
      <c r="C213" s="49"/>
      <c r="D213" s="49"/>
      <c r="E213" s="49"/>
    </row>
    <row r="214" spans="1:5" x14ac:dyDescent="0.25">
      <c r="A214" s="49" t="s">
        <v>658</v>
      </c>
      <c r="B214" s="48" t="s">
        <v>657</v>
      </c>
      <c r="C214" s="49"/>
      <c r="D214" s="49"/>
      <c r="E214" s="49"/>
    </row>
    <row r="215" spans="1:5" x14ac:dyDescent="0.25">
      <c r="A215" s="49" t="s">
        <v>660</v>
      </c>
      <c r="B215" s="48" t="s">
        <v>659</v>
      </c>
      <c r="C215" s="49"/>
      <c r="D215" s="49"/>
      <c r="E215" s="4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8"/>
  <sheetViews>
    <sheetView workbookViewId="0">
      <selection activeCell="C4" sqref="C4"/>
    </sheetView>
  </sheetViews>
  <sheetFormatPr baseColWidth="10" defaultRowHeight="13.2" x14ac:dyDescent="0.25"/>
  <cols>
    <col min="2" max="2" width="41.5546875" bestFit="1" customWidth="1"/>
    <col min="3" max="3" width="19.6640625" bestFit="1" customWidth="1"/>
    <col min="4" max="4" width="3" customWidth="1"/>
    <col min="248" max="248" width="41.5546875" bestFit="1" customWidth="1"/>
    <col min="249" max="249" width="18.44140625" customWidth="1"/>
    <col min="250" max="250" width="3" customWidth="1"/>
    <col min="251" max="251" width="12.6640625" bestFit="1" customWidth="1"/>
    <col min="253" max="253" width="12.6640625" bestFit="1" customWidth="1"/>
    <col min="504" max="504" width="41.5546875" bestFit="1" customWidth="1"/>
    <col min="505" max="505" width="18.44140625" customWidth="1"/>
    <col min="506" max="506" width="3" customWidth="1"/>
    <col min="507" max="507" width="12.6640625" bestFit="1" customWidth="1"/>
    <col min="509" max="509" width="12.6640625" bestFit="1" customWidth="1"/>
    <col min="760" max="760" width="41.5546875" bestFit="1" customWidth="1"/>
    <col min="761" max="761" width="18.44140625" customWidth="1"/>
    <col min="762" max="762" width="3" customWidth="1"/>
    <col min="763" max="763" width="12.6640625" bestFit="1" customWidth="1"/>
    <col min="765" max="765" width="12.6640625" bestFit="1" customWidth="1"/>
    <col min="1016" max="1016" width="41.5546875" bestFit="1" customWidth="1"/>
    <col min="1017" max="1017" width="18.44140625" customWidth="1"/>
    <col min="1018" max="1018" width="3" customWidth="1"/>
    <col min="1019" max="1019" width="12.6640625" bestFit="1" customWidth="1"/>
    <col min="1021" max="1021" width="12.6640625" bestFit="1" customWidth="1"/>
    <col min="1272" max="1272" width="41.5546875" bestFit="1" customWidth="1"/>
    <col min="1273" max="1273" width="18.44140625" customWidth="1"/>
    <col min="1274" max="1274" width="3" customWidth="1"/>
    <col min="1275" max="1275" width="12.6640625" bestFit="1" customWidth="1"/>
    <col min="1277" max="1277" width="12.6640625" bestFit="1" customWidth="1"/>
    <col min="1528" max="1528" width="41.5546875" bestFit="1" customWidth="1"/>
    <col min="1529" max="1529" width="18.44140625" customWidth="1"/>
    <col min="1530" max="1530" width="3" customWidth="1"/>
    <col min="1531" max="1531" width="12.6640625" bestFit="1" customWidth="1"/>
    <col min="1533" max="1533" width="12.6640625" bestFit="1" customWidth="1"/>
    <col min="1784" max="1784" width="41.5546875" bestFit="1" customWidth="1"/>
    <col min="1785" max="1785" width="18.44140625" customWidth="1"/>
    <col min="1786" max="1786" width="3" customWidth="1"/>
    <col min="1787" max="1787" width="12.6640625" bestFit="1" customWidth="1"/>
    <col min="1789" max="1789" width="12.6640625" bestFit="1" customWidth="1"/>
    <col min="2040" max="2040" width="41.5546875" bestFit="1" customWidth="1"/>
    <col min="2041" max="2041" width="18.44140625" customWidth="1"/>
    <col min="2042" max="2042" width="3" customWidth="1"/>
    <col min="2043" max="2043" width="12.6640625" bestFit="1" customWidth="1"/>
    <col min="2045" max="2045" width="12.6640625" bestFit="1" customWidth="1"/>
    <col min="2296" max="2296" width="41.5546875" bestFit="1" customWidth="1"/>
    <col min="2297" max="2297" width="18.44140625" customWidth="1"/>
    <col min="2298" max="2298" width="3" customWidth="1"/>
    <col min="2299" max="2299" width="12.6640625" bestFit="1" customWidth="1"/>
    <col min="2301" max="2301" width="12.6640625" bestFit="1" customWidth="1"/>
    <col min="2552" max="2552" width="41.5546875" bestFit="1" customWidth="1"/>
    <col min="2553" max="2553" width="18.44140625" customWidth="1"/>
    <col min="2554" max="2554" width="3" customWidth="1"/>
    <col min="2555" max="2555" width="12.6640625" bestFit="1" customWidth="1"/>
    <col min="2557" max="2557" width="12.6640625" bestFit="1" customWidth="1"/>
    <col min="2808" max="2808" width="41.5546875" bestFit="1" customWidth="1"/>
    <col min="2809" max="2809" width="18.44140625" customWidth="1"/>
    <col min="2810" max="2810" width="3" customWidth="1"/>
    <col min="2811" max="2811" width="12.6640625" bestFit="1" customWidth="1"/>
    <col min="2813" max="2813" width="12.6640625" bestFit="1" customWidth="1"/>
    <col min="3064" max="3064" width="41.5546875" bestFit="1" customWidth="1"/>
    <col min="3065" max="3065" width="18.44140625" customWidth="1"/>
    <col min="3066" max="3066" width="3" customWidth="1"/>
    <col min="3067" max="3067" width="12.6640625" bestFit="1" customWidth="1"/>
    <col min="3069" max="3069" width="12.6640625" bestFit="1" customWidth="1"/>
    <col min="3320" max="3320" width="41.5546875" bestFit="1" customWidth="1"/>
    <col min="3321" max="3321" width="18.44140625" customWidth="1"/>
    <col min="3322" max="3322" width="3" customWidth="1"/>
    <col min="3323" max="3323" width="12.6640625" bestFit="1" customWidth="1"/>
    <col min="3325" max="3325" width="12.6640625" bestFit="1" customWidth="1"/>
    <col min="3576" max="3576" width="41.5546875" bestFit="1" customWidth="1"/>
    <col min="3577" max="3577" width="18.44140625" customWidth="1"/>
    <col min="3578" max="3578" width="3" customWidth="1"/>
    <col min="3579" max="3579" width="12.6640625" bestFit="1" customWidth="1"/>
    <col min="3581" max="3581" width="12.6640625" bestFit="1" customWidth="1"/>
    <col min="3832" max="3832" width="41.5546875" bestFit="1" customWidth="1"/>
    <col min="3833" max="3833" width="18.44140625" customWidth="1"/>
    <col min="3834" max="3834" width="3" customWidth="1"/>
    <col min="3835" max="3835" width="12.6640625" bestFit="1" customWidth="1"/>
    <col min="3837" max="3837" width="12.6640625" bestFit="1" customWidth="1"/>
    <col min="4088" max="4088" width="41.5546875" bestFit="1" customWidth="1"/>
    <col min="4089" max="4089" width="18.44140625" customWidth="1"/>
    <col min="4090" max="4090" width="3" customWidth="1"/>
    <col min="4091" max="4091" width="12.6640625" bestFit="1" customWidth="1"/>
    <col min="4093" max="4093" width="12.6640625" bestFit="1" customWidth="1"/>
    <col min="4344" max="4344" width="41.5546875" bestFit="1" customWidth="1"/>
    <col min="4345" max="4345" width="18.44140625" customWidth="1"/>
    <col min="4346" max="4346" width="3" customWidth="1"/>
    <col min="4347" max="4347" width="12.6640625" bestFit="1" customWidth="1"/>
    <col min="4349" max="4349" width="12.6640625" bestFit="1" customWidth="1"/>
    <col min="4600" max="4600" width="41.5546875" bestFit="1" customWidth="1"/>
    <col min="4601" max="4601" width="18.44140625" customWidth="1"/>
    <col min="4602" max="4602" width="3" customWidth="1"/>
    <col min="4603" max="4603" width="12.6640625" bestFit="1" customWidth="1"/>
    <col min="4605" max="4605" width="12.6640625" bestFit="1" customWidth="1"/>
    <col min="4856" max="4856" width="41.5546875" bestFit="1" customWidth="1"/>
    <col min="4857" max="4857" width="18.44140625" customWidth="1"/>
    <col min="4858" max="4858" width="3" customWidth="1"/>
    <col min="4859" max="4859" width="12.6640625" bestFit="1" customWidth="1"/>
    <col min="4861" max="4861" width="12.6640625" bestFit="1" customWidth="1"/>
    <col min="5112" max="5112" width="41.5546875" bestFit="1" customWidth="1"/>
    <col min="5113" max="5113" width="18.44140625" customWidth="1"/>
    <col min="5114" max="5114" width="3" customWidth="1"/>
    <col min="5115" max="5115" width="12.6640625" bestFit="1" customWidth="1"/>
    <col min="5117" max="5117" width="12.6640625" bestFit="1" customWidth="1"/>
    <col min="5368" max="5368" width="41.5546875" bestFit="1" customWidth="1"/>
    <col min="5369" max="5369" width="18.44140625" customWidth="1"/>
    <col min="5370" max="5370" width="3" customWidth="1"/>
    <col min="5371" max="5371" width="12.6640625" bestFit="1" customWidth="1"/>
    <col min="5373" max="5373" width="12.6640625" bestFit="1" customWidth="1"/>
    <col min="5624" max="5624" width="41.5546875" bestFit="1" customWidth="1"/>
    <col min="5625" max="5625" width="18.44140625" customWidth="1"/>
    <col min="5626" max="5626" width="3" customWidth="1"/>
    <col min="5627" max="5627" width="12.6640625" bestFit="1" customWidth="1"/>
    <col min="5629" max="5629" width="12.6640625" bestFit="1" customWidth="1"/>
    <col min="5880" max="5880" width="41.5546875" bestFit="1" customWidth="1"/>
    <col min="5881" max="5881" width="18.44140625" customWidth="1"/>
    <col min="5882" max="5882" width="3" customWidth="1"/>
    <col min="5883" max="5883" width="12.6640625" bestFit="1" customWidth="1"/>
    <col min="5885" max="5885" width="12.6640625" bestFit="1" customWidth="1"/>
    <col min="6136" max="6136" width="41.5546875" bestFit="1" customWidth="1"/>
    <col min="6137" max="6137" width="18.44140625" customWidth="1"/>
    <col min="6138" max="6138" width="3" customWidth="1"/>
    <col min="6139" max="6139" width="12.6640625" bestFit="1" customWidth="1"/>
    <col min="6141" max="6141" width="12.6640625" bestFit="1" customWidth="1"/>
    <col min="6392" max="6392" width="41.5546875" bestFit="1" customWidth="1"/>
    <col min="6393" max="6393" width="18.44140625" customWidth="1"/>
    <col min="6394" max="6394" width="3" customWidth="1"/>
    <col min="6395" max="6395" width="12.6640625" bestFit="1" customWidth="1"/>
    <col min="6397" max="6397" width="12.6640625" bestFit="1" customWidth="1"/>
    <col min="6648" max="6648" width="41.5546875" bestFit="1" customWidth="1"/>
    <col min="6649" max="6649" width="18.44140625" customWidth="1"/>
    <col min="6650" max="6650" width="3" customWidth="1"/>
    <col min="6651" max="6651" width="12.6640625" bestFit="1" customWidth="1"/>
    <col min="6653" max="6653" width="12.6640625" bestFit="1" customWidth="1"/>
    <col min="6904" max="6904" width="41.5546875" bestFit="1" customWidth="1"/>
    <col min="6905" max="6905" width="18.44140625" customWidth="1"/>
    <col min="6906" max="6906" width="3" customWidth="1"/>
    <col min="6907" max="6907" width="12.6640625" bestFit="1" customWidth="1"/>
    <col min="6909" max="6909" width="12.6640625" bestFit="1" customWidth="1"/>
    <col min="7160" max="7160" width="41.5546875" bestFit="1" customWidth="1"/>
    <col min="7161" max="7161" width="18.44140625" customWidth="1"/>
    <col min="7162" max="7162" width="3" customWidth="1"/>
    <col min="7163" max="7163" width="12.6640625" bestFit="1" customWidth="1"/>
    <col min="7165" max="7165" width="12.6640625" bestFit="1" customWidth="1"/>
    <col min="7416" max="7416" width="41.5546875" bestFit="1" customWidth="1"/>
    <col min="7417" max="7417" width="18.44140625" customWidth="1"/>
    <col min="7418" max="7418" width="3" customWidth="1"/>
    <col min="7419" max="7419" width="12.6640625" bestFit="1" customWidth="1"/>
    <col min="7421" max="7421" width="12.6640625" bestFit="1" customWidth="1"/>
    <col min="7672" max="7672" width="41.5546875" bestFit="1" customWidth="1"/>
    <col min="7673" max="7673" width="18.44140625" customWidth="1"/>
    <col min="7674" max="7674" width="3" customWidth="1"/>
    <col min="7675" max="7675" width="12.6640625" bestFit="1" customWidth="1"/>
    <col min="7677" max="7677" width="12.6640625" bestFit="1" customWidth="1"/>
    <col min="7928" max="7928" width="41.5546875" bestFit="1" customWidth="1"/>
    <col min="7929" max="7929" width="18.44140625" customWidth="1"/>
    <col min="7930" max="7930" width="3" customWidth="1"/>
    <col min="7931" max="7931" width="12.6640625" bestFit="1" customWidth="1"/>
    <col min="7933" max="7933" width="12.6640625" bestFit="1" customWidth="1"/>
    <col min="8184" max="8184" width="41.5546875" bestFit="1" customWidth="1"/>
    <col min="8185" max="8185" width="18.44140625" customWidth="1"/>
    <col min="8186" max="8186" width="3" customWidth="1"/>
    <col min="8187" max="8187" width="12.6640625" bestFit="1" customWidth="1"/>
    <col min="8189" max="8189" width="12.6640625" bestFit="1" customWidth="1"/>
    <col min="8440" max="8440" width="41.5546875" bestFit="1" customWidth="1"/>
    <col min="8441" max="8441" width="18.44140625" customWidth="1"/>
    <col min="8442" max="8442" width="3" customWidth="1"/>
    <col min="8443" max="8443" width="12.6640625" bestFit="1" customWidth="1"/>
    <col min="8445" max="8445" width="12.6640625" bestFit="1" customWidth="1"/>
    <col min="8696" max="8696" width="41.5546875" bestFit="1" customWidth="1"/>
    <col min="8697" max="8697" width="18.44140625" customWidth="1"/>
    <col min="8698" max="8698" width="3" customWidth="1"/>
    <col min="8699" max="8699" width="12.6640625" bestFit="1" customWidth="1"/>
    <col min="8701" max="8701" width="12.6640625" bestFit="1" customWidth="1"/>
    <col min="8952" max="8952" width="41.5546875" bestFit="1" customWidth="1"/>
    <col min="8953" max="8953" width="18.44140625" customWidth="1"/>
    <col min="8954" max="8954" width="3" customWidth="1"/>
    <col min="8955" max="8955" width="12.6640625" bestFit="1" customWidth="1"/>
    <col min="8957" max="8957" width="12.6640625" bestFit="1" customWidth="1"/>
    <col min="9208" max="9208" width="41.5546875" bestFit="1" customWidth="1"/>
    <col min="9209" max="9209" width="18.44140625" customWidth="1"/>
    <col min="9210" max="9210" width="3" customWidth="1"/>
    <col min="9211" max="9211" width="12.6640625" bestFit="1" customWidth="1"/>
    <col min="9213" max="9213" width="12.6640625" bestFit="1" customWidth="1"/>
    <col min="9464" max="9464" width="41.5546875" bestFit="1" customWidth="1"/>
    <col min="9465" max="9465" width="18.44140625" customWidth="1"/>
    <col min="9466" max="9466" width="3" customWidth="1"/>
    <col min="9467" max="9467" width="12.6640625" bestFit="1" customWidth="1"/>
    <col min="9469" max="9469" width="12.6640625" bestFit="1" customWidth="1"/>
    <col min="9720" max="9720" width="41.5546875" bestFit="1" customWidth="1"/>
    <col min="9721" max="9721" width="18.44140625" customWidth="1"/>
    <col min="9722" max="9722" width="3" customWidth="1"/>
    <col min="9723" max="9723" width="12.6640625" bestFit="1" customWidth="1"/>
    <col min="9725" max="9725" width="12.6640625" bestFit="1" customWidth="1"/>
    <col min="9976" max="9976" width="41.5546875" bestFit="1" customWidth="1"/>
    <col min="9977" max="9977" width="18.44140625" customWidth="1"/>
    <col min="9978" max="9978" width="3" customWidth="1"/>
    <col min="9979" max="9979" width="12.6640625" bestFit="1" customWidth="1"/>
    <col min="9981" max="9981" width="12.6640625" bestFit="1" customWidth="1"/>
    <col min="10232" max="10232" width="41.5546875" bestFit="1" customWidth="1"/>
    <col min="10233" max="10233" width="18.44140625" customWidth="1"/>
    <col min="10234" max="10234" width="3" customWidth="1"/>
    <col min="10235" max="10235" width="12.6640625" bestFit="1" customWidth="1"/>
    <col min="10237" max="10237" width="12.6640625" bestFit="1" customWidth="1"/>
    <col min="10488" max="10488" width="41.5546875" bestFit="1" customWidth="1"/>
    <col min="10489" max="10489" width="18.44140625" customWidth="1"/>
    <col min="10490" max="10490" width="3" customWidth="1"/>
    <col min="10491" max="10491" width="12.6640625" bestFit="1" customWidth="1"/>
    <col min="10493" max="10493" width="12.6640625" bestFit="1" customWidth="1"/>
    <col min="10744" max="10744" width="41.5546875" bestFit="1" customWidth="1"/>
    <col min="10745" max="10745" width="18.44140625" customWidth="1"/>
    <col min="10746" max="10746" width="3" customWidth="1"/>
    <col min="10747" max="10747" width="12.6640625" bestFit="1" customWidth="1"/>
    <col min="10749" max="10749" width="12.6640625" bestFit="1" customWidth="1"/>
    <col min="11000" max="11000" width="41.5546875" bestFit="1" customWidth="1"/>
    <col min="11001" max="11001" width="18.44140625" customWidth="1"/>
    <col min="11002" max="11002" width="3" customWidth="1"/>
    <col min="11003" max="11003" width="12.6640625" bestFit="1" customWidth="1"/>
    <col min="11005" max="11005" width="12.6640625" bestFit="1" customWidth="1"/>
    <col min="11256" max="11256" width="41.5546875" bestFit="1" customWidth="1"/>
    <col min="11257" max="11257" width="18.44140625" customWidth="1"/>
    <col min="11258" max="11258" width="3" customWidth="1"/>
    <col min="11259" max="11259" width="12.6640625" bestFit="1" customWidth="1"/>
    <col min="11261" max="11261" width="12.6640625" bestFit="1" customWidth="1"/>
    <col min="11512" max="11512" width="41.5546875" bestFit="1" customWidth="1"/>
    <col min="11513" max="11513" width="18.44140625" customWidth="1"/>
    <col min="11514" max="11514" width="3" customWidth="1"/>
    <col min="11515" max="11515" width="12.6640625" bestFit="1" customWidth="1"/>
    <col min="11517" max="11517" width="12.6640625" bestFit="1" customWidth="1"/>
    <col min="11768" max="11768" width="41.5546875" bestFit="1" customWidth="1"/>
    <col min="11769" max="11769" width="18.44140625" customWidth="1"/>
    <col min="11770" max="11770" width="3" customWidth="1"/>
    <col min="11771" max="11771" width="12.6640625" bestFit="1" customWidth="1"/>
    <col min="11773" max="11773" width="12.6640625" bestFit="1" customWidth="1"/>
    <col min="12024" max="12024" width="41.5546875" bestFit="1" customWidth="1"/>
    <col min="12025" max="12025" width="18.44140625" customWidth="1"/>
    <col min="12026" max="12026" width="3" customWidth="1"/>
    <col min="12027" max="12027" width="12.6640625" bestFit="1" customWidth="1"/>
    <col min="12029" max="12029" width="12.6640625" bestFit="1" customWidth="1"/>
    <col min="12280" max="12280" width="41.5546875" bestFit="1" customWidth="1"/>
    <col min="12281" max="12281" width="18.44140625" customWidth="1"/>
    <col min="12282" max="12282" width="3" customWidth="1"/>
    <col min="12283" max="12283" width="12.6640625" bestFit="1" customWidth="1"/>
    <col min="12285" max="12285" width="12.6640625" bestFit="1" customWidth="1"/>
    <col min="12536" max="12536" width="41.5546875" bestFit="1" customWidth="1"/>
    <col min="12537" max="12537" width="18.44140625" customWidth="1"/>
    <col min="12538" max="12538" width="3" customWidth="1"/>
    <col min="12539" max="12539" width="12.6640625" bestFit="1" customWidth="1"/>
    <col min="12541" max="12541" width="12.6640625" bestFit="1" customWidth="1"/>
    <col min="12792" max="12792" width="41.5546875" bestFit="1" customWidth="1"/>
    <col min="12793" max="12793" width="18.44140625" customWidth="1"/>
    <col min="12794" max="12794" width="3" customWidth="1"/>
    <col min="12795" max="12795" width="12.6640625" bestFit="1" customWidth="1"/>
    <col min="12797" max="12797" width="12.6640625" bestFit="1" customWidth="1"/>
    <col min="13048" max="13048" width="41.5546875" bestFit="1" customWidth="1"/>
    <col min="13049" max="13049" width="18.44140625" customWidth="1"/>
    <col min="13050" max="13050" width="3" customWidth="1"/>
    <col min="13051" max="13051" width="12.6640625" bestFit="1" customWidth="1"/>
    <col min="13053" max="13053" width="12.6640625" bestFit="1" customWidth="1"/>
    <col min="13304" max="13304" width="41.5546875" bestFit="1" customWidth="1"/>
    <col min="13305" max="13305" width="18.44140625" customWidth="1"/>
    <col min="13306" max="13306" width="3" customWidth="1"/>
    <col min="13307" max="13307" width="12.6640625" bestFit="1" customWidth="1"/>
    <col min="13309" max="13309" width="12.6640625" bestFit="1" customWidth="1"/>
    <col min="13560" max="13560" width="41.5546875" bestFit="1" customWidth="1"/>
    <col min="13561" max="13561" width="18.44140625" customWidth="1"/>
    <col min="13562" max="13562" width="3" customWidth="1"/>
    <col min="13563" max="13563" width="12.6640625" bestFit="1" customWidth="1"/>
    <col min="13565" max="13565" width="12.6640625" bestFit="1" customWidth="1"/>
    <col min="13816" max="13816" width="41.5546875" bestFit="1" customWidth="1"/>
    <col min="13817" max="13817" width="18.44140625" customWidth="1"/>
    <col min="13818" max="13818" width="3" customWidth="1"/>
    <col min="13819" max="13819" width="12.6640625" bestFit="1" customWidth="1"/>
    <col min="13821" max="13821" width="12.6640625" bestFit="1" customWidth="1"/>
    <col min="14072" max="14072" width="41.5546875" bestFit="1" customWidth="1"/>
    <col min="14073" max="14073" width="18.44140625" customWidth="1"/>
    <col min="14074" max="14074" width="3" customWidth="1"/>
    <col min="14075" max="14075" width="12.6640625" bestFit="1" customWidth="1"/>
    <col min="14077" max="14077" width="12.6640625" bestFit="1" customWidth="1"/>
    <col min="14328" max="14328" width="41.5546875" bestFit="1" customWidth="1"/>
    <col min="14329" max="14329" width="18.44140625" customWidth="1"/>
    <col min="14330" max="14330" width="3" customWidth="1"/>
    <col min="14331" max="14331" width="12.6640625" bestFit="1" customWidth="1"/>
    <col min="14333" max="14333" width="12.6640625" bestFit="1" customWidth="1"/>
    <col min="14584" max="14584" width="41.5546875" bestFit="1" customWidth="1"/>
    <col min="14585" max="14585" width="18.44140625" customWidth="1"/>
    <col min="14586" max="14586" width="3" customWidth="1"/>
    <col min="14587" max="14587" width="12.6640625" bestFit="1" customWidth="1"/>
    <col min="14589" max="14589" width="12.6640625" bestFit="1" customWidth="1"/>
    <col min="14840" max="14840" width="41.5546875" bestFit="1" customWidth="1"/>
    <col min="14841" max="14841" width="18.44140625" customWidth="1"/>
    <col min="14842" max="14842" width="3" customWidth="1"/>
    <col min="14843" max="14843" width="12.6640625" bestFit="1" customWidth="1"/>
    <col min="14845" max="14845" width="12.6640625" bestFit="1" customWidth="1"/>
    <col min="15096" max="15096" width="41.5546875" bestFit="1" customWidth="1"/>
    <col min="15097" max="15097" width="18.44140625" customWidth="1"/>
    <col min="15098" max="15098" width="3" customWidth="1"/>
    <col min="15099" max="15099" width="12.6640625" bestFit="1" customWidth="1"/>
    <col min="15101" max="15101" width="12.6640625" bestFit="1" customWidth="1"/>
    <col min="15352" max="15352" width="41.5546875" bestFit="1" customWidth="1"/>
    <col min="15353" max="15353" width="18.44140625" customWidth="1"/>
    <col min="15354" max="15354" width="3" customWidth="1"/>
    <col min="15355" max="15355" width="12.6640625" bestFit="1" customWidth="1"/>
    <col min="15357" max="15357" width="12.6640625" bestFit="1" customWidth="1"/>
    <col min="15608" max="15608" width="41.5546875" bestFit="1" customWidth="1"/>
    <col min="15609" max="15609" width="18.44140625" customWidth="1"/>
    <col min="15610" max="15610" width="3" customWidth="1"/>
    <col min="15611" max="15611" width="12.6640625" bestFit="1" customWidth="1"/>
    <col min="15613" max="15613" width="12.6640625" bestFit="1" customWidth="1"/>
    <col min="15864" max="15864" width="41.5546875" bestFit="1" customWidth="1"/>
    <col min="15865" max="15865" width="18.44140625" customWidth="1"/>
    <col min="15866" max="15866" width="3" customWidth="1"/>
    <col min="15867" max="15867" width="12.6640625" bestFit="1" customWidth="1"/>
    <col min="15869" max="15869" width="12.6640625" bestFit="1" customWidth="1"/>
    <col min="16120" max="16120" width="41.5546875" bestFit="1" customWidth="1"/>
    <col min="16121" max="16121" width="18.44140625" customWidth="1"/>
    <col min="16122" max="16122" width="3" customWidth="1"/>
    <col min="16123" max="16123" width="12.6640625" bestFit="1" customWidth="1"/>
    <col min="16125" max="16125" width="12.6640625" bestFit="1" customWidth="1"/>
  </cols>
  <sheetData>
    <row r="1" spans="1:4" ht="66" customHeight="1" x14ac:dyDescent="0.3">
      <c r="A1" s="112" t="s">
        <v>689</v>
      </c>
      <c r="B1" s="112"/>
      <c r="C1" s="112"/>
      <c r="D1" s="92"/>
    </row>
    <row r="3" spans="1:4" ht="29.25" customHeight="1" x14ac:dyDescent="0.3">
      <c r="A3" s="99" t="s">
        <v>661</v>
      </c>
      <c r="B3" s="100" t="s">
        <v>662</v>
      </c>
      <c r="C3" s="100" t="s">
        <v>663</v>
      </c>
      <c r="D3" s="98"/>
    </row>
    <row r="4" spans="1:4" ht="16.2" x14ac:dyDescent="0.3">
      <c r="A4" s="101">
        <v>1</v>
      </c>
      <c r="B4" s="102" t="s">
        <v>8</v>
      </c>
      <c r="C4" s="103">
        <f>VLOOKUP(B4,'PASO 7'!B6:H217,7,FALSE)</f>
        <v>11841627</v>
      </c>
      <c r="D4" s="53"/>
    </row>
    <row r="5" spans="1:4" ht="16.2" x14ac:dyDescent="0.3">
      <c r="A5" s="101">
        <v>2</v>
      </c>
      <c r="B5" s="102" t="s">
        <v>9</v>
      </c>
      <c r="C5" s="103">
        <f>VLOOKUP(B5,'PASO 7'!B7:H218,7,FALSE)</f>
        <v>4718750</v>
      </c>
      <c r="D5" s="54"/>
    </row>
    <row r="6" spans="1:4" ht="16.2" x14ac:dyDescent="0.3">
      <c r="A6" s="101">
        <v>3</v>
      </c>
      <c r="B6" s="102" t="s">
        <v>10</v>
      </c>
      <c r="C6" s="103">
        <f>VLOOKUP(B6,'PASO 7'!B8:H219,7,FALSE)</f>
        <v>91412996</v>
      </c>
      <c r="D6" s="54"/>
    </row>
    <row r="7" spans="1:4" ht="16.2" x14ac:dyDescent="0.3">
      <c r="A7" s="101">
        <v>4</v>
      </c>
      <c r="B7" s="102" t="s">
        <v>11</v>
      </c>
      <c r="C7" s="103">
        <f>VLOOKUP(B7,'PASO 7'!B9:H219,7,FALSE)</f>
        <v>29805107</v>
      </c>
      <c r="D7" s="54"/>
    </row>
    <row r="8" spans="1:4" ht="16.2" x14ac:dyDescent="0.3">
      <c r="A8" s="101">
        <v>5</v>
      </c>
      <c r="B8" s="102" t="s">
        <v>12</v>
      </c>
      <c r="C8" s="103">
        <f>VLOOKUP(B8,'PASO 7'!B10:H219,7,FALSE)</f>
        <v>7117987</v>
      </c>
      <c r="D8" s="54"/>
    </row>
    <row r="9" spans="1:4" ht="16.2" x14ac:dyDescent="0.3">
      <c r="A9" s="101">
        <v>6</v>
      </c>
      <c r="B9" s="102" t="s">
        <v>13</v>
      </c>
      <c r="C9" s="103">
        <f>VLOOKUP(B9,'PASO 7'!B11:H219,7,FALSE)</f>
        <v>33448797</v>
      </c>
      <c r="D9" s="54"/>
    </row>
    <row r="10" spans="1:4" ht="16.2" x14ac:dyDescent="0.3">
      <c r="A10" s="101">
        <v>7</v>
      </c>
      <c r="B10" s="102" t="s">
        <v>14</v>
      </c>
      <c r="C10" s="103">
        <f>VLOOKUP(B10,'PASO 7'!B12:H219,7,FALSE)</f>
        <v>10275141</v>
      </c>
      <c r="D10" s="54"/>
    </row>
    <row r="11" spans="1:4" ht="16.2" x14ac:dyDescent="0.3">
      <c r="A11" s="101">
        <v>8</v>
      </c>
      <c r="B11" s="102" t="s">
        <v>15</v>
      </c>
      <c r="C11" s="103">
        <f>VLOOKUP(B11,'PASO 7'!B13:H219,7,FALSE)</f>
        <v>22447333</v>
      </c>
      <c r="D11" s="54"/>
    </row>
    <row r="12" spans="1:4" ht="16.2" x14ac:dyDescent="0.3">
      <c r="A12" s="101">
        <v>9</v>
      </c>
      <c r="B12" s="104" t="s">
        <v>16</v>
      </c>
      <c r="C12" s="103">
        <f>VLOOKUP(B12,'PASO 7'!B14:H219,7,FALSE)</f>
        <v>25196895</v>
      </c>
      <c r="D12" s="54"/>
    </row>
    <row r="13" spans="1:4" ht="16.2" x14ac:dyDescent="0.3">
      <c r="A13" s="101">
        <v>10</v>
      </c>
      <c r="B13" s="102" t="s">
        <v>17</v>
      </c>
      <c r="C13" s="103">
        <f>VLOOKUP(B13,'PASO 7'!B15:H219,7,FALSE)</f>
        <v>85473810</v>
      </c>
      <c r="D13" s="54"/>
    </row>
    <row r="14" spans="1:4" ht="16.2" x14ac:dyDescent="0.3">
      <c r="A14" s="101">
        <v>11</v>
      </c>
      <c r="B14" s="102" t="s">
        <v>18</v>
      </c>
      <c r="C14" s="103">
        <f>VLOOKUP(B14,'PASO 7'!B16:H219,7,FALSE)</f>
        <v>37574967</v>
      </c>
      <c r="D14" s="54"/>
    </row>
    <row r="15" spans="1:4" ht="16.2" x14ac:dyDescent="0.3">
      <c r="A15" s="101">
        <v>12</v>
      </c>
      <c r="B15" s="102" t="s">
        <v>19</v>
      </c>
      <c r="C15" s="103">
        <f>VLOOKUP(B15,'PASO 7'!B17:H219,7,FALSE)</f>
        <v>11941324</v>
      </c>
      <c r="D15" s="54"/>
    </row>
    <row r="16" spans="1:4" ht="16.2" x14ac:dyDescent="0.3">
      <c r="A16" s="101">
        <v>13</v>
      </c>
      <c r="B16" s="102" t="s">
        <v>20</v>
      </c>
      <c r="C16" s="103">
        <f>VLOOKUP(B16,'PASO 7'!B18:H219,7,FALSE)</f>
        <v>20735439</v>
      </c>
      <c r="D16" s="54"/>
    </row>
    <row r="17" spans="1:4" ht="16.2" x14ac:dyDescent="0.3">
      <c r="A17" s="101">
        <v>14</v>
      </c>
      <c r="B17" s="102" t="s">
        <v>21</v>
      </c>
      <c r="C17" s="103">
        <f>VLOOKUP(B17,'PASO 7'!B19:H219,7,FALSE)</f>
        <v>33211989</v>
      </c>
      <c r="D17" s="54"/>
    </row>
    <row r="18" spans="1:4" ht="16.2" x14ac:dyDescent="0.3">
      <c r="A18" s="101">
        <v>15</v>
      </c>
      <c r="B18" s="102" t="s">
        <v>22</v>
      </c>
      <c r="C18" s="103">
        <f>VLOOKUP(B18,'PASO 7'!B20:H219,7,FALSE)</f>
        <v>37693598</v>
      </c>
      <c r="D18" s="54"/>
    </row>
    <row r="19" spans="1:4" ht="16.2" x14ac:dyDescent="0.3">
      <c r="A19" s="101">
        <v>16</v>
      </c>
      <c r="B19" s="102" t="s">
        <v>23</v>
      </c>
      <c r="C19" s="103">
        <f>VLOOKUP(B19,'PASO 7'!B21:H219,7,FALSE)</f>
        <v>14677310</v>
      </c>
      <c r="D19" s="54"/>
    </row>
    <row r="20" spans="1:4" ht="16.2" x14ac:dyDescent="0.3">
      <c r="A20" s="101">
        <v>17</v>
      </c>
      <c r="B20" s="102" t="s">
        <v>24</v>
      </c>
      <c r="C20" s="103">
        <f>VLOOKUP(B20,'PASO 7'!B22:H219,7,FALSE)</f>
        <v>5312106</v>
      </c>
      <c r="D20" s="54"/>
    </row>
    <row r="21" spans="1:4" ht="16.2" x14ac:dyDescent="0.3">
      <c r="A21" s="101">
        <v>18</v>
      </c>
      <c r="B21" s="102" t="s">
        <v>25</v>
      </c>
      <c r="C21" s="103">
        <f>VLOOKUP(B21,'PASO 7'!B23:H219,7,FALSE)</f>
        <v>6752657</v>
      </c>
      <c r="D21" s="54"/>
    </row>
    <row r="22" spans="1:4" ht="16.2" x14ac:dyDescent="0.3">
      <c r="A22" s="101">
        <v>19</v>
      </c>
      <c r="B22" s="102" t="s">
        <v>26</v>
      </c>
      <c r="C22" s="103">
        <f>VLOOKUP(B22,'PASO 7'!B24:H219,7,FALSE)</f>
        <v>19202145</v>
      </c>
      <c r="D22" s="54"/>
    </row>
    <row r="23" spans="1:4" ht="16.2" x14ac:dyDescent="0.3">
      <c r="A23" s="101">
        <v>20</v>
      </c>
      <c r="B23" s="102" t="s">
        <v>27</v>
      </c>
      <c r="C23" s="103">
        <f>VLOOKUP(B23,'PASO 7'!B25:H219,7,FALSE)</f>
        <v>24071026</v>
      </c>
      <c r="D23" s="54"/>
    </row>
    <row r="24" spans="1:4" ht="16.2" x14ac:dyDescent="0.3">
      <c r="A24" s="101">
        <v>21</v>
      </c>
      <c r="B24" s="102" t="s">
        <v>28</v>
      </c>
      <c r="C24" s="103">
        <f>VLOOKUP(B24,'PASO 7'!B26:H219,7,FALSE)</f>
        <v>23587534</v>
      </c>
      <c r="D24" s="54"/>
    </row>
    <row r="25" spans="1:4" ht="16.2" x14ac:dyDescent="0.3">
      <c r="A25" s="101">
        <v>22</v>
      </c>
      <c r="B25" s="102" t="s">
        <v>29</v>
      </c>
      <c r="C25" s="103">
        <f>VLOOKUP(B25,'PASO 7'!B27:H219,7,FALSE)</f>
        <v>28395430</v>
      </c>
      <c r="D25" s="54"/>
    </row>
    <row r="26" spans="1:4" ht="16.2" x14ac:dyDescent="0.3">
      <c r="A26" s="101">
        <v>23</v>
      </c>
      <c r="B26" s="102" t="s">
        <v>30</v>
      </c>
      <c r="C26" s="103">
        <f>VLOOKUP(B26,'PASO 7'!B28:H219,7,FALSE)</f>
        <v>76718014</v>
      </c>
      <c r="D26" s="54"/>
    </row>
    <row r="27" spans="1:4" ht="16.2" x14ac:dyDescent="0.3">
      <c r="A27" s="101">
        <v>24</v>
      </c>
      <c r="B27" s="102" t="s">
        <v>31</v>
      </c>
      <c r="C27" s="103">
        <f>VLOOKUP(B27,'PASO 7'!B29:H219,7,FALSE)</f>
        <v>27069996</v>
      </c>
      <c r="D27" s="54"/>
    </row>
    <row r="28" spans="1:4" ht="16.2" x14ac:dyDescent="0.3">
      <c r="A28" s="101">
        <v>25</v>
      </c>
      <c r="B28" s="102" t="s">
        <v>32</v>
      </c>
      <c r="C28" s="103">
        <f>VLOOKUP(B28,'PASO 7'!B30:H219,7,FALSE)</f>
        <v>39342288</v>
      </c>
      <c r="D28" s="54"/>
    </row>
    <row r="29" spans="1:4" ht="16.2" x14ac:dyDescent="0.3">
      <c r="A29" s="101">
        <v>26</v>
      </c>
      <c r="B29" s="102" t="s">
        <v>33</v>
      </c>
      <c r="C29" s="103">
        <f>VLOOKUP(B29,'PASO 7'!B31:H219,7,FALSE)</f>
        <v>11120458</v>
      </c>
      <c r="D29" s="54"/>
    </row>
    <row r="30" spans="1:4" ht="16.2" x14ac:dyDescent="0.3">
      <c r="A30" s="101">
        <v>27</v>
      </c>
      <c r="B30" s="102" t="s">
        <v>34</v>
      </c>
      <c r="C30" s="103">
        <f>VLOOKUP(B30,'PASO 7'!B32:H219,7,FALSE)</f>
        <v>44471370</v>
      </c>
      <c r="D30" s="54"/>
    </row>
    <row r="31" spans="1:4" ht="16.2" x14ac:dyDescent="0.3">
      <c r="A31" s="101">
        <v>28</v>
      </c>
      <c r="B31" s="102" t="s">
        <v>35</v>
      </c>
      <c r="C31" s="103">
        <f>VLOOKUP(B31,'PASO 7'!B33:H219,7,FALSE)</f>
        <v>32974544</v>
      </c>
      <c r="D31" s="54"/>
    </row>
    <row r="32" spans="1:4" ht="16.2" x14ac:dyDescent="0.3">
      <c r="A32" s="101">
        <v>29</v>
      </c>
      <c r="B32" s="102" t="s">
        <v>36</v>
      </c>
      <c r="C32" s="103">
        <f>VLOOKUP(B32,'PASO 7'!B34:H219,7,FALSE)</f>
        <v>35842211</v>
      </c>
      <c r="D32" s="54"/>
    </row>
    <row r="33" spans="1:4" ht="16.2" x14ac:dyDescent="0.3">
      <c r="A33" s="101">
        <v>30</v>
      </c>
      <c r="B33" s="102" t="s">
        <v>37</v>
      </c>
      <c r="C33" s="103">
        <f>VLOOKUP(B33,'PASO 7'!B35:H219,7,FALSE)</f>
        <v>33525459</v>
      </c>
      <c r="D33" s="54"/>
    </row>
    <row r="34" spans="1:4" ht="16.2" x14ac:dyDescent="0.3">
      <c r="A34" s="101">
        <v>31</v>
      </c>
      <c r="B34" s="102" t="s">
        <v>38</v>
      </c>
      <c r="C34" s="103">
        <f>VLOOKUP(B34,'PASO 7'!B36:H219,7,FALSE)</f>
        <v>24963250</v>
      </c>
      <c r="D34" s="54"/>
    </row>
    <row r="35" spans="1:4" ht="16.2" x14ac:dyDescent="0.3">
      <c r="A35" s="101">
        <v>32</v>
      </c>
      <c r="B35" s="102" t="s">
        <v>39</v>
      </c>
      <c r="C35" s="103">
        <f>VLOOKUP(B35,'PASO 7'!B37:H219,7,FALSE)</f>
        <v>61046515</v>
      </c>
      <c r="D35" s="54"/>
    </row>
    <row r="36" spans="1:4" ht="16.2" x14ac:dyDescent="0.3">
      <c r="A36" s="101">
        <v>33</v>
      </c>
      <c r="B36" s="102" t="s">
        <v>40</v>
      </c>
      <c r="C36" s="103">
        <f>VLOOKUP(B36,'PASO 7'!B38:H219,7,FALSE)</f>
        <v>38998245</v>
      </c>
      <c r="D36" s="54"/>
    </row>
    <row r="37" spans="1:4" ht="16.2" x14ac:dyDescent="0.3">
      <c r="A37" s="101">
        <v>34</v>
      </c>
      <c r="B37" s="102" t="s">
        <v>41</v>
      </c>
      <c r="C37" s="103">
        <f>VLOOKUP(B37,'PASO 7'!B39:H219,7,FALSE)</f>
        <v>19244931</v>
      </c>
      <c r="D37" s="54"/>
    </row>
    <row r="38" spans="1:4" ht="16.2" x14ac:dyDescent="0.3">
      <c r="A38" s="101">
        <v>35</v>
      </c>
      <c r="B38" s="102" t="s">
        <v>42</v>
      </c>
      <c r="C38" s="103">
        <f>VLOOKUP(B38,'PASO 7'!B40:H219,7,FALSE)</f>
        <v>20653280</v>
      </c>
      <c r="D38" s="54"/>
    </row>
    <row r="39" spans="1:4" ht="16.2" x14ac:dyDescent="0.3">
      <c r="A39" s="101">
        <v>36</v>
      </c>
      <c r="B39" s="102" t="s">
        <v>43</v>
      </c>
      <c r="C39" s="103">
        <f>VLOOKUP(B39,'PASO 7'!B41:H219,7,FALSE)</f>
        <v>13812678</v>
      </c>
      <c r="D39" s="54"/>
    </row>
    <row r="40" spans="1:4" ht="16.2" x14ac:dyDescent="0.3">
      <c r="A40" s="101">
        <v>37</v>
      </c>
      <c r="B40" s="102" t="s">
        <v>44</v>
      </c>
      <c r="C40" s="103">
        <f>VLOOKUP(B40,'PASO 7'!B42:H219,7,FALSE)</f>
        <v>23738501</v>
      </c>
      <c r="D40" s="54"/>
    </row>
    <row r="41" spans="1:4" ht="16.2" x14ac:dyDescent="0.3">
      <c r="A41" s="101">
        <v>38</v>
      </c>
      <c r="B41" s="102" t="s">
        <v>45</v>
      </c>
      <c r="C41" s="103">
        <f>VLOOKUP(B41,'PASO 7'!B43:H219,7,FALSE)</f>
        <v>44411333</v>
      </c>
      <c r="D41" s="54"/>
    </row>
    <row r="42" spans="1:4" ht="16.2" x14ac:dyDescent="0.3">
      <c r="A42" s="101">
        <v>39</v>
      </c>
      <c r="B42" s="102" t="s">
        <v>46</v>
      </c>
      <c r="C42" s="103">
        <f>VLOOKUP(B42,'PASO 7'!B44:H219,7,FALSE)</f>
        <v>112533501</v>
      </c>
      <c r="D42" s="54"/>
    </row>
    <row r="43" spans="1:4" ht="16.2" x14ac:dyDescent="0.3">
      <c r="A43" s="101">
        <v>40</v>
      </c>
      <c r="B43" s="102" t="s">
        <v>47</v>
      </c>
      <c r="C43" s="103">
        <f>VLOOKUP(B43,'PASO 7'!B45:H219,7,FALSE)</f>
        <v>34841725</v>
      </c>
      <c r="D43" s="54"/>
    </row>
    <row r="44" spans="1:4" ht="16.2" x14ac:dyDescent="0.3">
      <c r="A44" s="101">
        <v>41</v>
      </c>
      <c r="B44" s="102" t="s">
        <v>48</v>
      </c>
      <c r="C44" s="103">
        <f>VLOOKUP(B44,'PASO 7'!B46:H219,7,FALSE)</f>
        <v>5428546</v>
      </c>
      <c r="D44" s="54"/>
    </row>
    <row r="45" spans="1:4" ht="16.2" x14ac:dyDescent="0.3">
      <c r="A45" s="101">
        <v>42</v>
      </c>
      <c r="B45" s="102" t="s">
        <v>49</v>
      </c>
      <c r="C45" s="103">
        <f>VLOOKUP(B45,'PASO 7'!B47:H219,7,FALSE)</f>
        <v>10252150</v>
      </c>
      <c r="D45" s="54"/>
    </row>
    <row r="46" spans="1:4" ht="16.2" x14ac:dyDescent="0.3">
      <c r="A46" s="101">
        <v>43</v>
      </c>
      <c r="B46" s="102" t="s">
        <v>50</v>
      </c>
      <c r="C46" s="103">
        <f>VLOOKUP(B46,'PASO 7'!B48:H219,7,FALSE)</f>
        <v>29216899</v>
      </c>
      <c r="D46" s="54"/>
    </row>
    <row r="47" spans="1:4" ht="16.2" x14ac:dyDescent="0.3">
      <c r="A47" s="101">
        <v>44</v>
      </c>
      <c r="B47" s="102" t="s">
        <v>51</v>
      </c>
      <c r="C47" s="103">
        <f>VLOOKUP(B47,'PASO 7'!B49:H219,7,FALSE)</f>
        <v>90400701</v>
      </c>
      <c r="D47" s="54"/>
    </row>
    <row r="48" spans="1:4" ht="16.2" x14ac:dyDescent="0.3">
      <c r="A48" s="101">
        <v>45</v>
      </c>
      <c r="B48" s="102" t="s">
        <v>52</v>
      </c>
      <c r="C48" s="103">
        <f>VLOOKUP(B48,'PASO 7'!B50:H219,7,FALSE)</f>
        <v>38949234</v>
      </c>
      <c r="D48" s="54"/>
    </row>
    <row r="49" spans="1:4" ht="16.2" x14ac:dyDescent="0.3">
      <c r="A49" s="101">
        <v>46</v>
      </c>
      <c r="B49" s="102" t="s">
        <v>53</v>
      </c>
      <c r="C49" s="103">
        <f>VLOOKUP(B49,'PASO 7'!B51:H219,7,FALSE)</f>
        <v>22783753</v>
      </c>
      <c r="D49" s="54"/>
    </row>
    <row r="50" spans="1:4" ht="16.2" x14ac:dyDescent="0.3">
      <c r="A50" s="101">
        <v>47</v>
      </c>
      <c r="B50" s="102" t="s">
        <v>54</v>
      </c>
      <c r="C50" s="103">
        <f>VLOOKUP(B50,'PASO 7'!B52:H219,7,FALSE)</f>
        <v>86737271</v>
      </c>
      <c r="D50" s="54"/>
    </row>
    <row r="51" spans="1:4" ht="16.2" x14ac:dyDescent="0.3">
      <c r="A51" s="101">
        <v>48</v>
      </c>
      <c r="B51" s="102" t="s">
        <v>55</v>
      </c>
      <c r="C51" s="103">
        <f>VLOOKUP(B51,'PASO 7'!B53:H219,7,FALSE)</f>
        <v>72347823</v>
      </c>
      <c r="D51" s="54"/>
    </row>
    <row r="52" spans="1:4" ht="16.2" x14ac:dyDescent="0.3">
      <c r="A52" s="101">
        <v>49</v>
      </c>
      <c r="B52" s="102" t="s">
        <v>56</v>
      </c>
      <c r="C52" s="103">
        <f>VLOOKUP(B52,'PASO 7'!B54:H219,7,FALSE)</f>
        <v>20294380</v>
      </c>
      <c r="D52" s="54"/>
    </row>
    <row r="53" spans="1:4" ht="16.2" x14ac:dyDescent="0.3">
      <c r="A53" s="101">
        <v>50</v>
      </c>
      <c r="B53" s="102" t="s">
        <v>57</v>
      </c>
      <c r="C53" s="103">
        <f>VLOOKUP(B53,'PASO 7'!B55:H219,7,FALSE)</f>
        <v>39546015</v>
      </c>
      <c r="D53" s="54"/>
    </row>
    <row r="54" spans="1:4" ht="16.2" x14ac:dyDescent="0.3">
      <c r="A54" s="101">
        <v>51</v>
      </c>
      <c r="B54" s="102" t="s">
        <v>58</v>
      </c>
      <c r="C54" s="103">
        <f>VLOOKUP(B54,'PASO 7'!B56:H219,7,FALSE)</f>
        <v>40208249</v>
      </c>
      <c r="D54" s="54"/>
    </row>
    <row r="55" spans="1:4" ht="16.2" x14ac:dyDescent="0.3">
      <c r="A55" s="101">
        <v>52</v>
      </c>
      <c r="B55" s="102" t="s">
        <v>59</v>
      </c>
      <c r="C55" s="103">
        <f>VLOOKUP(B55,'PASO 7'!B57:H219,7,FALSE)</f>
        <v>12849340</v>
      </c>
      <c r="D55" s="54"/>
    </row>
    <row r="56" spans="1:4" ht="16.2" x14ac:dyDescent="0.3">
      <c r="A56" s="101">
        <v>53</v>
      </c>
      <c r="B56" s="102" t="s">
        <v>60</v>
      </c>
      <c r="C56" s="103">
        <f>VLOOKUP(B56,'PASO 7'!B58:H219,7,FALSE)</f>
        <v>20432225</v>
      </c>
      <c r="D56" s="54"/>
    </row>
    <row r="57" spans="1:4" ht="16.2" x14ac:dyDescent="0.3">
      <c r="A57" s="101">
        <v>54</v>
      </c>
      <c r="B57" s="102" t="s">
        <v>61</v>
      </c>
      <c r="C57" s="103">
        <f>VLOOKUP(B57,'PASO 7'!B59:H219,7,FALSE)</f>
        <v>11038381</v>
      </c>
      <c r="D57" s="54"/>
    </row>
    <row r="58" spans="1:4" ht="16.2" x14ac:dyDescent="0.3">
      <c r="A58" s="101">
        <v>55</v>
      </c>
      <c r="B58" s="102" t="s">
        <v>62</v>
      </c>
      <c r="C58" s="103">
        <f>VLOOKUP(B58,'PASO 7'!B60:H219,7,FALSE)</f>
        <v>22174455</v>
      </c>
      <c r="D58" s="54"/>
    </row>
    <row r="59" spans="1:4" ht="16.2" x14ac:dyDescent="0.3">
      <c r="A59" s="101">
        <v>56</v>
      </c>
      <c r="B59" s="102" t="s">
        <v>63</v>
      </c>
      <c r="C59" s="103">
        <f>VLOOKUP(B59,'PASO 7'!B61:H219,7,FALSE)</f>
        <v>15664134</v>
      </c>
      <c r="D59" s="54"/>
    </row>
    <row r="60" spans="1:4" ht="16.2" x14ac:dyDescent="0.3">
      <c r="A60" s="101">
        <v>57</v>
      </c>
      <c r="B60" s="102" t="s">
        <v>64</v>
      </c>
      <c r="C60" s="103">
        <f>VLOOKUP(B60,'PASO 7'!B62:H219,7,FALSE)</f>
        <v>23906229</v>
      </c>
      <c r="D60" s="54"/>
    </row>
    <row r="61" spans="1:4" ht="16.2" x14ac:dyDescent="0.3">
      <c r="A61" s="101">
        <v>58</v>
      </c>
      <c r="B61" s="102" t="s">
        <v>65</v>
      </c>
      <c r="C61" s="103">
        <f>VLOOKUP(B61,'PASO 7'!B63:H219,7,FALSE)</f>
        <v>110310106</v>
      </c>
      <c r="D61" s="54"/>
    </row>
    <row r="62" spans="1:4" ht="16.2" x14ac:dyDescent="0.3">
      <c r="A62" s="101">
        <v>59</v>
      </c>
      <c r="B62" s="102" t="s">
        <v>66</v>
      </c>
      <c r="C62" s="103">
        <f>VLOOKUP(B62,'PASO 7'!B64:H219,7,FALSE)</f>
        <v>18054573</v>
      </c>
      <c r="D62" s="54"/>
    </row>
    <row r="63" spans="1:4" ht="16.2" x14ac:dyDescent="0.3">
      <c r="A63" s="101">
        <v>60</v>
      </c>
      <c r="B63" s="102" t="s">
        <v>67</v>
      </c>
      <c r="C63" s="103">
        <f>VLOOKUP(B63,'PASO 7'!B65:H219,7,FALSE)</f>
        <v>27739779</v>
      </c>
      <c r="D63" s="54"/>
    </row>
    <row r="64" spans="1:4" ht="16.2" x14ac:dyDescent="0.3">
      <c r="A64" s="101">
        <v>61</v>
      </c>
      <c r="B64" s="102" t="s">
        <v>68</v>
      </c>
      <c r="C64" s="103">
        <f>VLOOKUP(B64,'PASO 7'!B66:H219,7,FALSE)</f>
        <v>142427704</v>
      </c>
      <c r="D64" s="54"/>
    </row>
    <row r="65" spans="1:4" ht="16.2" x14ac:dyDescent="0.3">
      <c r="A65" s="101">
        <v>62</v>
      </c>
      <c r="B65" s="102" t="s">
        <v>69</v>
      </c>
      <c r="C65" s="103">
        <f>VLOOKUP(B65,'PASO 7'!B67:H219,7,FALSE)</f>
        <v>26177406</v>
      </c>
      <c r="D65" s="54"/>
    </row>
    <row r="66" spans="1:4" ht="16.2" x14ac:dyDescent="0.3">
      <c r="A66" s="101">
        <v>63</v>
      </c>
      <c r="B66" s="102" t="s">
        <v>70</v>
      </c>
      <c r="C66" s="103">
        <f>VLOOKUP(B66,'PASO 7'!B68:H219,7,FALSE)</f>
        <v>31129902</v>
      </c>
      <c r="D66" s="54"/>
    </row>
    <row r="67" spans="1:4" ht="16.2" x14ac:dyDescent="0.3">
      <c r="A67" s="101">
        <v>64</v>
      </c>
      <c r="B67" s="102" t="s">
        <v>71</v>
      </c>
      <c r="C67" s="103">
        <f>VLOOKUP(B67,'PASO 7'!B69:H219,7,FALSE)</f>
        <v>11537956</v>
      </c>
      <c r="D67" s="54"/>
    </row>
    <row r="68" spans="1:4" ht="16.2" x14ac:dyDescent="0.3">
      <c r="A68" s="101">
        <v>65</v>
      </c>
      <c r="B68" s="102" t="s">
        <v>72</v>
      </c>
      <c r="C68" s="103">
        <f>VLOOKUP(B68,'PASO 7'!B70:H219,7,FALSE)</f>
        <v>41994010</v>
      </c>
      <c r="D68" s="54"/>
    </row>
    <row r="69" spans="1:4" ht="16.2" x14ac:dyDescent="0.3">
      <c r="A69" s="101">
        <v>66</v>
      </c>
      <c r="B69" s="102" t="s">
        <v>73</v>
      </c>
      <c r="C69" s="103">
        <f>VLOOKUP(B69,'PASO 7'!B71:H219,7,FALSE)</f>
        <v>50543828</v>
      </c>
      <c r="D69" s="54"/>
    </row>
    <row r="70" spans="1:4" ht="16.2" x14ac:dyDescent="0.3">
      <c r="A70" s="101">
        <v>67</v>
      </c>
      <c r="B70" s="102" t="s">
        <v>74</v>
      </c>
      <c r="C70" s="103">
        <f>VLOOKUP(B70,'PASO 7'!B72:H219,7,FALSE)</f>
        <v>39985894</v>
      </c>
      <c r="D70" s="54"/>
    </row>
    <row r="71" spans="1:4" ht="16.2" x14ac:dyDescent="0.3">
      <c r="A71" s="101">
        <v>68</v>
      </c>
      <c r="B71" s="102" t="s">
        <v>75</v>
      </c>
      <c r="C71" s="103">
        <f>VLOOKUP(B71,'PASO 7'!B73:H219,7,FALSE)</f>
        <v>28891004</v>
      </c>
      <c r="D71" s="54"/>
    </row>
    <row r="72" spans="1:4" ht="16.2" x14ac:dyDescent="0.3">
      <c r="A72" s="101">
        <v>69</v>
      </c>
      <c r="B72" s="102" t="s">
        <v>76</v>
      </c>
      <c r="C72" s="103">
        <f>VLOOKUP(B72,'PASO 7'!B74:H219,7,FALSE)</f>
        <v>26313863</v>
      </c>
      <c r="D72" s="54"/>
    </row>
    <row r="73" spans="1:4" ht="16.2" x14ac:dyDescent="0.3">
      <c r="A73" s="101">
        <v>70</v>
      </c>
      <c r="B73" s="102" t="s">
        <v>77</v>
      </c>
      <c r="C73" s="103">
        <f>VLOOKUP(B73,'PASO 7'!B75:H219,7,FALSE)</f>
        <v>31327606</v>
      </c>
      <c r="D73" s="54"/>
    </row>
    <row r="74" spans="1:4" ht="16.2" x14ac:dyDescent="0.3">
      <c r="A74" s="101">
        <v>71</v>
      </c>
      <c r="B74" s="102" t="s">
        <v>78</v>
      </c>
      <c r="C74" s="103">
        <f>VLOOKUP(B74,'PASO 7'!B76:H219,7,FALSE)</f>
        <v>53921763</v>
      </c>
      <c r="D74" s="54"/>
    </row>
    <row r="75" spans="1:4" ht="16.2" x14ac:dyDescent="0.3">
      <c r="A75" s="101">
        <v>72</v>
      </c>
      <c r="B75" s="102" t="s">
        <v>79</v>
      </c>
      <c r="C75" s="103">
        <f>VLOOKUP(B75,'PASO 7'!B77:H219,7,FALSE)</f>
        <v>44678554</v>
      </c>
      <c r="D75" s="54"/>
    </row>
    <row r="76" spans="1:4" ht="16.2" x14ac:dyDescent="0.3">
      <c r="A76" s="101">
        <v>73</v>
      </c>
      <c r="B76" s="102" t="s">
        <v>80</v>
      </c>
      <c r="C76" s="103">
        <f>VLOOKUP(B76,'PASO 7'!B78:H219,7,FALSE)</f>
        <v>63170270</v>
      </c>
      <c r="D76" s="54"/>
    </row>
    <row r="77" spans="1:4" ht="16.2" x14ac:dyDescent="0.3">
      <c r="A77" s="101">
        <v>74</v>
      </c>
      <c r="B77" s="102" t="s">
        <v>81</v>
      </c>
      <c r="C77" s="103">
        <f>VLOOKUP(B77,'PASO 7'!B79:H219,7,FALSE)</f>
        <v>6607098</v>
      </c>
      <c r="D77" s="54"/>
    </row>
    <row r="78" spans="1:4" ht="16.2" x14ac:dyDescent="0.3">
      <c r="A78" s="101">
        <v>75</v>
      </c>
      <c r="B78" s="102" t="s">
        <v>82</v>
      </c>
      <c r="C78" s="103">
        <f>VLOOKUP(B78,'PASO 7'!B80:H219,7,FALSE)</f>
        <v>23717196</v>
      </c>
      <c r="D78" s="54"/>
    </row>
    <row r="79" spans="1:4" ht="16.2" x14ac:dyDescent="0.3">
      <c r="A79" s="101">
        <v>76</v>
      </c>
      <c r="B79" s="102" t="s">
        <v>83</v>
      </c>
      <c r="C79" s="103">
        <f>VLOOKUP(B79,'PASO 7'!B81:H219,7,FALSE)</f>
        <v>40391329</v>
      </c>
      <c r="D79" s="54"/>
    </row>
    <row r="80" spans="1:4" ht="16.2" x14ac:dyDescent="0.3">
      <c r="A80" s="101">
        <v>77</v>
      </c>
      <c r="B80" s="102" t="s">
        <v>84</v>
      </c>
      <c r="C80" s="103">
        <f>VLOOKUP(B80,'PASO 7'!B82:H219,7,FALSE)</f>
        <v>40519065</v>
      </c>
      <c r="D80" s="54"/>
    </row>
    <row r="81" spans="1:4" ht="16.2" x14ac:dyDescent="0.3">
      <c r="A81" s="101">
        <v>78</v>
      </c>
      <c r="B81" s="102" t="s">
        <v>85</v>
      </c>
      <c r="C81" s="103">
        <f>VLOOKUP(B81,'PASO 7'!B83:H219,7,FALSE)</f>
        <v>28512971</v>
      </c>
      <c r="D81" s="54"/>
    </row>
    <row r="82" spans="1:4" ht="16.2" x14ac:dyDescent="0.3">
      <c r="A82" s="101">
        <v>79</v>
      </c>
      <c r="B82" s="102" t="s">
        <v>86</v>
      </c>
      <c r="C82" s="103">
        <f>VLOOKUP(B82,'PASO 7'!B84:H219,7,FALSE)</f>
        <v>16557770</v>
      </c>
      <c r="D82" s="54"/>
    </row>
    <row r="83" spans="1:4" ht="16.2" x14ac:dyDescent="0.3">
      <c r="A83" s="101">
        <v>80</v>
      </c>
      <c r="B83" s="102" t="s">
        <v>87</v>
      </c>
      <c r="C83" s="103">
        <f>VLOOKUP(B83,'PASO 7'!B85:H219,7,FALSE)</f>
        <v>29786322</v>
      </c>
      <c r="D83" s="54"/>
    </row>
    <row r="84" spans="1:4" ht="16.2" x14ac:dyDescent="0.3">
      <c r="A84" s="101">
        <v>81</v>
      </c>
      <c r="B84" s="102" t="s">
        <v>88</v>
      </c>
      <c r="C84" s="103">
        <f>VLOOKUP(B84,'PASO 7'!B86:H219,7,FALSE)</f>
        <v>24440587</v>
      </c>
      <c r="D84" s="54"/>
    </row>
    <row r="85" spans="1:4" ht="16.2" x14ac:dyDescent="0.3">
      <c r="A85" s="101">
        <v>82</v>
      </c>
      <c r="B85" s="102" t="s">
        <v>89</v>
      </c>
      <c r="C85" s="103">
        <f>VLOOKUP(B85,'PASO 7'!B87:H219,7,FALSE)</f>
        <v>13846246</v>
      </c>
      <c r="D85" s="54"/>
    </row>
    <row r="86" spans="1:4" ht="16.2" x14ac:dyDescent="0.3">
      <c r="A86" s="101">
        <v>83</v>
      </c>
      <c r="B86" s="102" t="s">
        <v>90</v>
      </c>
      <c r="C86" s="103">
        <f>VLOOKUP(B86,'PASO 7'!B88:H219,7,FALSE)</f>
        <v>117497514</v>
      </c>
      <c r="D86" s="54"/>
    </row>
    <row r="87" spans="1:4" ht="16.2" x14ac:dyDescent="0.3">
      <c r="A87" s="101">
        <v>84</v>
      </c>
      <c r="B87" s="102" t="s">
        <v>91</v>
      </c>
      <c r="C87" s="103">
        <f>VLOOKUP(B87,'PASO 7'!B89:H219,7,FALSE)</f>
        <v>8688040</v>
      </c>
      <c r="D87" s="54"/>
    </row>
    <row r="88" spans="1:4" ht="16.2" x14ac:dyDescent="0.3">
      <c r="A88" s="101">
        <v>85</v>
      </c>
      <c r="B88" s="102" t="s">
        <v>92</v>
      </c>
      <c r="C88" s="103">
        <f>VLOOKUP(B88,'PASO 7'!B90:H219,7,FALSE)</f>
        <v>43119873</v>
      </c>
      <c r="D88" s="54"/>
    </row>
    <row r="89" spans="1:4" ht="16.2" x14ac:dyDescent="0.3">
      <c r="A89" s="101">
        <v>86</v>
      </c>
      <c r="B89" s="102" t="s">
        <v>93</v>
      </c>
      <c r="C89" s="103">
        <f>VLOOKUP(B89,'PASO 7'!B91:H219,7,FALSE)</f>
        <v>56774960</v>
      </c>
      <c r="D89" s="54"/>
    </row>
    <row r="90" spans="1:4" ht="16.2" x14ac:dyDescent="0.3">
      <c r="A90" s="101">
        <v>87</v>
      </c>
      <c r="B90" s="102" t="s">
        <v>94</v>
      </c>
      <c r="C90" s="103">
        <f>VLOOKUP(B90,'PASO 7'!B92:H219,7,FALSE)</f>
        <v>145676406</v>
      </c>
      <c r="D90" s="54"/>
    </row>
    <row r="91" spans="1:4" ht="16.2" x14ac:dyDescent="0.3">
      <c r="A91" s="101">
        <v>88</v>
      </c>
      <c r="B91" s="102" t="s">
        <v>95</v>
      </c>
      <c r="C91" s="103">
        <f>VLOOKUP(B91,'PASO 7'!B93:H219,7,FALSE)</f>
        <v>8930065</v>
      </c>
      <c r="D91" s="54"/>
    </row>
    <row r="92" spans="1:4" ht="16.2" x14ac:dyDescent="0.3">
      <c r="A92" s="101">
        <v>89</v>
      </c>
      <c r="B92" s="102" t="s">
        <v>96</v>
      </c>
      <c r="C92" s="103">
        <f>VLOOKUP(B92,'PASO 7'!B94:H219,7,FALSE)</f>
        <v>35074330</v>
      </c>
      <c r="D92" s="54"/>
    </row>
    <row r="93" spans="1:4" ht="16.2" x14ac:dyDescent="0.3">
      <c r="A93" s="101">
        <v>90</v>
      </c>
      <c r="B93" s="102" t="s">
        <v>97</v>
      </c>
      <c r="C93" s="103">
        <f>VLOOKUP(B93,'PASO 7'!B95:H219,7,FALSE)</f>
        <v>9894096</v>
      </c>
      <c r="D93" s="54"/>
    </row>
    <row r="94" spans="1:4" ht="16.2" x14ac:dyDescent="0.3">
      <c r="A94" s="101">
        <v>91</v>
      </c>
      <c r="B94" s="102" t="s">
        <v>98</v>
      </c>
      <c r="C94" s="103">
        <f>VLOOKUP(B94,'PASO 7'!B96:H219,7,FALSE)</f>
        <v>36626073</v>
      </c>
      <c r="D94" s="54"/>
    </row>
    <row r="95" spans="1:4" ht="16.2" x14ac:dyDescent="0.3">
      <c r="A95" s="101">
        <v>92</v>
      </c>
      <c r="B95" s="102" t="s">
        <v>99</v>
      </c>
      <c r="C95" s="103">
        <f>VLOOKUP(B95,'PASO 7'!B97:H219,7,FALSE)</f>
        <v>33935024</v>
      </c>
      <c r="D95" s="54"/>
    </row>
    <row r="96" spans="1:4" ht="16.2" x14ac:dyDescent="0.3">
      <c r="A96" s="101">
        <v>93</v>
      </c>
      <c r="B96" s="102" t="s">
        <v>100</v>
      </c>
      <c r="C96" s="103">
        <f>VLOOKUP(B96,'PASO 7'!B98:H219,7,FALSE)</f>
        <v>13609751</v>
      </c>
      <c r="D96" s="54"/>
    </row>
    <row r="97" spans="1:4" ht="16.2" x14ac:dyDescent="0.3">
      <c r="A97" s="101">
        <v>94</v>
      </c>
      <c r="B97" s="102" t="s">
        <v>101</v>
      </c>
      <c r="C97" s="103">
        <f>VLOOKUP(B97,'PASO 7'!B99:H219,7,FALSE)</f>
        <v>41236142</v>
      </c>
      <c r="D97" s="54"/>
    </row>
    <row r="98" spans="1:4" ht="16.2" x14ac:dyDescent="0.3">
      <c r="A98" s="101">
        <v>95</v>
      </c>
      <c r="B98" s="102" t="s">
        <v>102</v>
      </c>
      <c r="C98" s="103">
        <f>VLOOKUP(B98,'PASO 7'!B100:H219,7,FALSE)</f>
        <v>24394781</v>
      </c>
      <c r="D98" s="54"/>
    </row>
    <row r="99" spans="1:4" ht="16.2" x14ac:dyDescent="0.3">
      <c r="A99" s="101">
        <v>96</v>
      </c>
      <c r="B99" s="102" t="s">
        <v>103</v>
      </c>
      <c r="C99" s="103">
        <f>VLOOKUP(B99,'PASO 7'!B101:H219,7,FALSE)</f>
        <v>5528170</v>
      </c>
      <c r="D99" s="54"/>
    </row>
    <row r="100" spans="1:4" ht="16.2" x14ac:dyDescent="0.3">
      <c r="A100" s="101">
        <v>97</v>
      </c>
      <c r="B100" s="102" t="s">
        <v>104</v>
      </c>
      <c r="C100" s="103">
        <f>VLOOKUP(B100,'PASO 7'!B102:H219,7,FALSE)</f>
        <v>12448244</v>
      </c>
      <c r="D100" s="54"/>
    </row>
    <row r="101" spans="1:4" ht="16.2" x14ac:dyDescent="0.3">
      <c r="A101" s="101">
        <v>98</v>
      </c>
      <c r="B101" s="102" t="s">
        <v>105</v>
      </c>
      <c r="C101" s="103">
        <f>VLOOKUP(B101,'PASO 7'!B103:H219,7,FALSE)</f>
        <v>8476000</v>
      </c>
      <c r="D101" s="54"/>
    </row>
    <row r="102" spans="1:4" ht="16.2" x14ac:dyDescent="0.3">
      <c r="A102" s="101">
        <v>99</v>
      </c>
      <c r="B102" s="102" t="s">
        <v>106</v>
      </c>
      <c r="C102" s="103">
        <f>VLOOKUP(B102,'PASO 7'!B104:H219,7,FALSE)</f>
        <v>24495561</v>
      </c>
      <c r="D102" s="54"/>
    </row>
    <row r="103" spans="1:4" ht="16.2" x14ac:dyDescent="0.3">
      <c r="A103" s="101">
        <v>100</v>
      </c>
      <c r="B103" s="102" t="s">
        <v>107</v>
      </c>
      <c r="C103" s="103">
        <f>VLOOKUP(B103,'PASO 7'!B105:H219,7,FALSE)</f>
        <v>18165352</v>
      </c>
      <c r="D103" s="54"/>
    </row>
    <row r="104" spans="1:4" ht="16.2" x14ac:dyDescent="0.3">
      <c r="A104" s="101">
        <v>101</v>
      </c>
      <c r="B104" s="102" t="s">
        <v>108</v>
      </c>
      <c r="C104" s="103">
        <f>VLOOKUP(B104,'PASO 7'!B106:H219,7,FALSE)</f>
        <v>43425405</v>
      </c>
      <c r="D104" s="54"/>
    </row>
    <row r="105" spans="1:4" ht="16.2" x14ac:dyDescent="0.3">
      <c r="A105" s="101">
        <v>102</v>
      </c>
      <c r="B105" s="102" t="s">
        <v>109</v>
      </c>
      <c r="C105" s="103">
        <f>VLOOKUP(B105,'PASO 7'!B107:H219,7,FALSE)</f>
        <v>74572976</v>
      </c>
      <c r="D105" s="54"/>
    </row>
    <row r="106" spans="1:4" ht="16.2" x14ac:dyDescent="0.3">
      <c r="A106" s="101">
        <v>103</v>
      </c>
      <c r="B106" s="102" t="s">
        <v>110</v>
      </c>
      <c r="C106" s="103">
        <f>VLOOKUP(B106,'PASO 7'!B108:H219,7,FALSE)</f>
        <v>42562017</v>
      </c>
      <c r="D106" s="54"/>
    </row>
    <row r="107" spans="1:4" ht="16.2" x14ac:dyDescent="0.3">
      <c r="A107" s="101">
        <v>104</v>
      </c>
      <c r="B107" s="102" t="s">
        <v>111</v>
      </c>
      <c r="C107" s="103">
        <f>VLOOKUP(B107,'PASO 7'!B109:H219,7,FALSE)</f>
        <v>43539977</v>
      </c>
      <c r="D107" s="54"/>
    </row>
    <row r="108" spans="1:4" ht="16.2" x14ac:dyDescent="0.3">
      <c r="A108" s="101">
        <v>105</v>
      </c>
      <c r="B108" s="102" t="s">
        <v>112</v>
      </c>
      <c r="C108" s="103">
        <f>VLOOKUP(B108,'PASO 7'!B110:H219,7,FALSE)</f>
        <v>26375003</v>
      </c>
      <c r="D108" s="54"/>
    </row>
    <row r="109" spans="1:4" ht="16.2" x14ac:dyDescent="0.3">
      <c r="A109" s="101">
        <v>106</v>
      </c>
      <c r="B109" s="102" t="s">
        <v>113</v>
      </c>
      <c r="C109" s="103">
        <f>VLOOKUP(B109,'PASO 7'!B111:H219,7,FALSE)</f>
        <v>7233510</v>
      </c>
      <c r="D109" s="54"/>
    </row>
    <row r="110" spans="1:4" ht="16.2" x14ac:dyDescent="0.3">
      <c r="A110" s="101">
        <v>107</v>
      </c>
      <c r="B110" s="102" t="s">
        <v>114</v>
      </c>
      <c r="C110" s="103">
        <f>VLOOKUP(B110,'PASO 7'!B112:H219,7,FALSE)</f>
        <v>8798320</v>
      </c>
      <c r="D110" s="54"/>
    </row>
    <row r="111" spans="1:4" ht="16.2" x14ac:dyDescent="0.3">
      <c r="A111" s="101">
        <v>108</v>
      </c>
      <c r="B111" s="102" t="s">
        <v>115</v>
      </c>
      <c r="C111" s="103">
        <f>VLOOKUP(B111,'PASO 7'!B113:H219,7,FALSE)</f>
        <v>122804934</v>
      </c>
      <c r="D111" s="54"/>
    </row>
    <row r="112" spans="1:4" ht="16.2" x14ac:dyDescent="0.3">
      <c r="A112" s="101">
        <v>109</v>
      </c>
      <c r="B112" s="102" t="s">
        <v>116</v>
      </c>
      <c r="C112" s="103">
        <f>VLOOKUP(B112,'PASO 7'!B114:H219,7,FALSE)</f>
        <v>60476913</v>
      </c>
      <c r="D112" s="54"/>
    </row>
    <row r="113" spans="1:4" ht="16.2" x14ac:dyDescent="0.3">
      <c r="A113" s="101">
        <v>110</v>
      </c>
      <c r="B113" s="102" t="s">
        <v>117</v>
      </c>
      <c r="C113" s="103">
        <f>VLOOKUP(B113,'PASO 7'!B115:H219,7,FALSE)</f>
        <v>42137942</v>
      </c>
      <c r="D113" s="54"/>
    </row>
    <row r="114" spans="1:4" ht="16.2" x14ac:dyDescent="0.3">
      <c r="A114" s="101">
        <v>111</v>
      </c>
      <c r="B114" s="102" t="s">
        <v>118</v>
      </c>
      <c r="C114" s="103">
        <f>VLOOKUP(B114,'PASO 7'!B116:H219,7,FALSE)</f>
        <v>17995642</v>
      </c>
      <c r="D114" s="54"/>
    </row>
    <row r="115" spans="1:4" ht="16.2" x14ac:dyDescent="0.3">
      <c r="A115" s="101">
        <v>112</v>
      </c>
      <c r="B115" s="102" t="s">
        <v>119</v>
      </c>
      <c r="C115" s="103">
        <f>VLOOKUP(B115,'PASO 7'!B117:H220,7,FALSE)</f>
        <v>16596339</v>
      </c>
      <c r="D115" s="54"/>
    </row>
    <row r="116" spans="1:4" ht="16.2" x14ac:dyDescent="0.3">
      <c r="A116" s="101">
        <v>113</v>
      </c>
      <c r="B116" s="102" t="s">
        <v>120</v>
      </c>
      <c r="C116" s="103">
        <f>VLOOKUP(B116,'PASO 7'!B118:H221,7,FALSE)</f>
        <v>7731506</v>
      </c>
      <c r="D116" s="54"/>
    </row>
    <row r="117" spans="1:4" ht="16.2" x14ac:dyDescent="0.3">
      <c r="A117" s="101">
        <v>114</v>
      </c>
      <c r="B117" s="102" t="s">
        <v>121</v>
      </c>
      <c r="C117" s="103">
        <f>VLOOKUP(B117,'PASO 7'!B119:H222,7,FALSE)</f>
        <v>13959995</v>
      </c>
      <c r="D117" s="54"/>
    </row>
    <row r="118" spans="1:4" ht="16.2" x14ac:dyDescent="0.3">
      <c r="A118" s="101">
        <v>115</v>
      </c>
      <c r="B118" s="102" t="s">
        <v>122</v>
      </c>
      <c r="C118" s="103">
        <f>VLOOKUP(B118,'PASO 7'!B120:H223,7,FALSE)</f>
        <v>27900040</v>
      </c>
      <c r="D118" s="54"/>
    </row>
    <row r="119" spans="1:4" ht="16.2" x14ac:dyDescent="0.3">
      <c r="A119" s="101">
        <v>116</v>
      </c>
      <c r="B119" s="102" t="s">
        <v>123</v>
      </c>
      <c r="C119" s="103">
        <f>VLOOKUP(B119,'PASO 7'!B121:H224,7,FALSE)</f>
        <v>17151821</v>
      </c>
      <c r="D119" s="54"/>
    </row>
    <row r="120" spans="1:4" ht="16.2" x14ac:dyDescent="0.3">
      <c r="A120" s="101">
        <v>117</v>
      </c>
      <c r="B120" s="102" t="s">
        <v>124</v>
      </c>
      <c r="C120" s="103">
        <f>VLOOKUP(B120,'PASO 7'!B122:H225,7,FALSE)</f>
        <v>27338493</v>
      </c>
      <c r="D120" s="54"/>
    </row>
    <row r="121" spans="1:4" ht="16.2" x14ac:dyDescent="0.3">
      <c r="A121" s="101">
        <v>118</v>
      </c>
      <c r="B121" s="102" t="s">
        <v>125</v>
      </c>
      <c r="C121" s="103">
        <f>VLOOKUP(B121,'PASO 7'!B123:H226,7,FALSE)</f>
        <v>37055437</v>
      </c>
      <c r="D121" s="54"/>
    </row>
    <row r="122" spans="1:4" ht="16.2" x14ac:dyDescent="0.3">
      <c r="A122" s="101">
        <v>119</v>
      </c>
      <c r="B122" s="102" t="s">
        <v>126</v>
      </c>
      <c r="C122" s="103">
        <f>VLOOKUP(B122,'PASO 7'!B124:H227,7,FALSE)</f>
        <v>6075947</v>
      </c>
      <c r="D122" s="54"/>
    </row>
    <row r="123" spans="1:4" ht="16.2" x14ac:dyDescent="0.3">
      <c r="A123" s="101">
        <v>120</v>
      </c>
      <c r="B123" s="102" t="s">
        <v>127</v>
      </c>
      <c r="C123" s="103">
        <f>VLOOKUP(B123,'PASO 7'!B125:H228,7,FALSE)</f>
        <v>19506310</v>
      </c>
      <c r="D123" s="54"/>
    </row>
    <row r="124" spans="1:4" ht="16.2" x14ac:dyDescent="0.3">
      <c r="A124" s="101">
        <v>121</v>
      </c>
      <c r="B124" s="102" t="s">
        <v>128</v>
      </c>
      <c r="C124" s="103">
        <f>VLOOKUP(B124,'PASO 7'!B126:H229,7,FALSE)</f>
        <v>41151902</v>
      </c>
      <c r="D124" s="54"/>
    </row>
    <row r="125" spans="1:4" ht="16.2" x14ac:dyDescent="0.3">
      <c r="A125" s="101">
        <v>122</v>
      </c>
      <c r="B125" s="102" t="s">
        <v>129</v>
      </c>
      <c r="C125" s="103">
        <f>VLOOKUP(B125,'PASO 7'!B127:H230,7,FALSE)</f>
        <v>36955059</v>
      </c>
      <c r="D125" s="54"/>
    </row>
    <row r="126" spans="1:4" ht="16.2" x14ac:dyDescent="0.3">
      <c r="A126" s="101">
        <v>123</v>
      </c>
      <c r="B126" s="102" t="s">
        <v>130</v>
      </c>
      <c r="C126" s="103">
        <f>VLOOKUP(B126,'PASO 7'!B128:H231,7,FALSE)</f>
        <v>94662837</v>
      </c>
      <c r="D126" s="54"/>
    </row>
    <row r="127" spans="1:4" ht="16.2" x14ac:dyDescent="0.3">
      <c r="A127" s="101">
        <v>124</v>
      </c>
      <c r="B127" s="102" t="s">
        <v>131</v>
      </c>
      <c r="C127" s="103">
        <f>VLOOKUP(B127,'PASO 7'!B129:H232,7,FALSE)</f>
        <v>214580442</v>
      </c>
      <c r="D127" s="54"/>
    </row>
    <row r="128" spans="1:4" ht="16.2" x14ac:dyDescent="0.3">
      <c r="A128" s="101">
        <v>125</v>
      </c>
      <c r="B128" s="102" t="s">
        <v>132</v>
      </c>
      <c r="C128" s="103">
        <f>VLOOKUP(B128,'PASO 7'!B130:H233,7,FALSE)</f>
        <v>28530209</v>
      </c>
      <c r="D128" s="54"/>
    </row>
    <row r="129" spans="1:4" ht="16.2" x14ac:dyDescent="0.3">
      <c r="A129" s="101">
        <v>126</v>
      </c>
      <c r="B129" s="102" t="s">
        <v>133</v>
      </c>
      <c r="C129" s="103">
        <f>VLOOKUP(B129,'PASO 7'!B131:H234,7,FALSE)</f>
        <v>24055636</v>
      </c>
      <c r="D129" s="54"/>
    </row>
    <row r="130" spans="1:4" ht="16.2" x14ac:dyDescent="0.3">
      <c r="A130" s="101">
        <v>127</v>
      </c>
      <c r="B130" s="102" t="s">
        <v>134</v>
      </c>
      <c r="C130" s="103">
        <f>VLOOKUP(B130,'PASO 7'!B132:H235,7,FALSE)</f>
        <v>58257760</v>
      </c>
      <c r="D130" s="54"/>
    </row>
    <row r="131" spans="1:4" ht="16.2" x14ac:dyDescent="0.3">
      <c r="A131" s="101">
        <v>128</v>
      </c>
      <c r="B131" s="102" t="s">
        <v>135</v>
      </c>
      <c r="C131" s="103">
        <f>VLOOKUP(B131,'PASO 7'!B133:H236,7,FALSE)</f>
        <v>51476110</v>
      </c>
      <c r="D131" s="54"/>
    </row>
    <row r="132" spans="1:4" ht="16.2" x14ac:dyDescent="0.3">
      <c r="A132" s="101">
        <v>129</v>
      </c>
      <c r="B132" s="102" t="s">
        <v>136</v>
      </c>
      <c r="C132" s="103">
        <f>VLOOKUP(B132,'PASO 7'!B134:H237,7,FALSE)</f>
        <v>32354339</v>
      </c>
      <c r="D132" s="54"/>
    </row>
    <row r="133" spans="1:4" ht="16.2" x14ac:dyDescent="0.3">
      <c r="A133" s="101">
        <v>130</v>
      </c>
      <c r="B133" s="102" t="s">
        <v>137</v>
      </c>
      <c r="C133" s="103">
        <f>VLOOKUP(B133,'PASO 7'!B135:H238,7,FALSE)</f>
        <v>54631375</v>
      </c>
      <c r="D133" s="54"/>
    </row>
    <row r="134" spans="1:4" ht="16.2" x14ac:dyDescent="0.3">
      <c r="A134" s="101">
        <v>131</v>
      </c>
      <c r="B134" s="102" t="s">
        <v>138</v>
      </c>
      <c r="C134" s="103">
        <f>VLOOKUP(B134,'PASO 7'!B136:H239,7,FALSE)</f>
        <v>73779612</v>
      </c>
      <c r="D134" s="54"/>
    </row>
    <row r="135" spans="1:4" ht="16.2" x14ac:dyDescent="0.3">
      <c r="A135" s="101">
        <v>132</v>
      </c>
      <c r="B135" s="102" t="s">
        <v>139</v>
      </c>
      <c r="C135" s="103">
        <f>VLOOKUP(B135,'PASO 7'!B137:H240,7,FALSE)</f>
        <v>22550027</v>
      </c>
      <c r="D135" s="54"/>
    </row>
    <row r="136" spans="1:4" ht="16.2" x14ac:dyDescent="0.3">
      <c r="A136" s="101">
        <v>133</v>
      </c>
      <c r="B136" s="102" t="s">
        <v>140</v>
      </c>
      <c r="C136" s="103">
        <f>VLOOKUP(B136,'PASO 7'!B138:H241,7,FALSE)</f>
        <v>45698493</v>
      </c>
      <c r="D136" s="54"/>
    </row>
    <row r="137" spans="1:4" ht="16.2" x14ac:dyDescent="0.3">
      <c r="A137" s="101">
        <v>134</v>
      </c>
      <c r="B137" s="102" t="s">
        <v>141</v>
      </c>
      <c r="C137" s="103">
        <f>VLOOKUP(B137,'PASO 7'!B139:H242,7,FALSE)</f>
        <v>17164981</v>
      </c>
      <c r="D137" s="54"/>
    </row>
    <row r="138" spans="1:4" ht="16.2" x14ac:dyDescent="0.3">
      <c r="A138" s="101">
        <v>135</v>
      </c>
      <c r="B138" s="102" t="s">
        <v>142</v>
      </c>
      <c r="C138" s="103">
        <f>VLOOKUP(B138,'PASO 7'!B140:H243,7,FALSE)</f>
        <v>35351274</v>
      </c>
      <c r="D138" s="54"/>
    </row>
    <row r="139" spans="1:4" ht="16.2" x14ac:dyDescent="0.3">
      <c r="A139" s="101">
        <v>136</v>
      </c>
      <c r="B139" s="102" t="s">
        <v>143</v>
      </c>
      <c r="C139" s="103">
        <f>VLOOKUP(B139,'PASO 7'!B141:H244,7,FALSE)</f>
        <v>6531548</v>
      </c>
      <c r="D139" s="54"/>
    </row>
    <row r="140" spans="1:4" ht="16.2" x14ac:dyDescent="0.3">
      <c r="A140" s="101">
        <v>137</v>
      </c>
      <c r="B140" s="102" t="s">
        <v>144</v>
      </c>
      <c r="C140" s="103">
        <f>VLOOKUP(B140,'PASO 7'!B142:H245,7,FALSE)</f>
        <v>17856814</v>
      </c>
      <c r="D140" s="54"/>
    </row>
    <row r="141" spans="1:4" ht="16.2" x14ac:dyDescent="0.3">
      <c r="A141" s="101">
        <v>138</v>
      </c>
      <c r="B141" s="102" t="s">
        <v>145</v>
      </c>
      <c r="C141" s="103">
        <f>VLOOKUP(B141,'PASO 7'!B143:H246,7,FALSE)</f>
        <v>16909635</v>
      </c>
      <c r="D141" s="54"/>
    </row>
    <row r="142" spans="1:4" ht="16.2" x14ac:dyDescent="0.3">
      <c r="A142" s="101">
        <v>139</v>
      </c>
      <c r="B142" s="102" t="s">
        <v>146</v>
      </c>
      <c r="C142" s="103">
        <f>VLOOKUP(B142,'PASO 7'!B144:H247,7,FALSE)</f>
        <v>6803864</v>
      </c>
      <c r="D142" s="54"/>
    </row>
    <row r="143" spans="1:4" ht="16.2" x14ac:dyDescent="0.3">
      <c r="A143" s="101">
        <v>140</v>
      </c>
      <c r="B143" s="102" t="s">
        <v>147</v>
      </c>
      <c r="C143" s="103">
        <f>VLOOKUP(B143,'PASO 7'!B145:H248,7,FALSE)</f>
        <v>7513761</v>
      </c>
      <c r="D143" s="54"/>
    </row>
    <row r="144" spans="1:4" ht="16.2" x14ac:dyDescent="0.3">
      <c r="A144" s="101">
        <v>141</v>
      </c>
      <c r="B144" s="102" t="s">
        <v>148</v>
      </c>
      <c r="C144" s="103">
        <f>VLOOKUP(B144,'PASO 7'!B146:H249,7,FALSE)</f>
        <v>227614896</v>
      </c>
      <c r="D144" s="54"/>
    </row>
    <row r="145" spans="1:4" ht="16.2" x14ac:dyDescent="0.3">
      <c r="A145" s="101">
        <v>142</v>
      </c>
      <c r="B145" s="102" t="s">
        <v>149</v>
      </c>
      <c r="C145" s="103">
        <f>VLOOKUP(B145,'PASO 7'!B147:H250,7,FALSE)</f>
        <v>44390194</v>
      </c>
      <c r="D145" s="54"/>
    </row>
    <row r="146" spans="1:4" ht="16.2" x14ac:dyDescent="0.3">
      <c r="A146" s="101">
        <v>143</v>
      </c>
      <c r="B146" s="102" t="s">
        <v>150</v>
      </c>
      <c r="C146" s="103">
        <f>VLOOKUP(B146,'PASO 7'!B148:H251,7,FALSE)</f>
        <v>88920599</v>
      </c>
      <c r="D146" s="54"/>
    </row>
    <row r="147" spans="1:4" ht="16.2" x14ac:dyDescent="0.3">
      <c r="A147" s="101">
        <v>144</v>
      </c>
      <c r="B147" s="102" t="s">
        <v>151</v>
      </c>
      <c r="C147" s="103">
        <f>VLOOKUP(B147,'PASO 7'!B149:H252,7,FALSE)</f>
        <v>45366091</v>
      </c>
      <c r="D147" s="54"/>
    </row>
    <row r="148" spans="1:4" ht="16.2" x14ac:dyDescent="0.3">
      <c r="A148" s="101">
        <v>145</v>
      </c>
      <c r="B148" s="102" t="s">
        <v>152</v>
      </c>
      <c r="C148" s="103">
        <f>VLOOKUP(B148,'PASO 7'!B150:H253,7,FALSE)</f>
        <v>14849564</v>
      </c>
      <c r="D148" s="54"/>
    </row>
    <row r="149" spans="1:4" ht="16.2" x14ac:dyDescent="0.3">
      <c r="A149" s="101">
        <v>146</v>
      </c>
      <c r="B149" s="102" t="s">
        <v>153</v>
      </c>
      <c r="C149" s="103">
        <f>VLOOKUP(B149,'PASO 7'!B151:H254,7,FALSE)</f>
        <v>6573124</v>
      </c>
      <c r="D149" s="54"/>
    </row>
    <row r="150" spans="1:4" ht="16.2" x14ac:dyDescent="0.3">
      <c r="A150" s="101">
        <v>147</v>
      </c>
      <c r="B150" s="102" t="s">
        <v>154</v>
      </c>
      <c r="C150" s="103">
        <f>VLOOKUP(B150,'PASO 7'!B152:H255,7,FALSE)</f>
        <v>63043898</v>
      </c>
      <c r="D150" s="54"/>
    </row>
    <row r="151" spans="1:4" ht="16.2" x14ac:dyDescent="0.3">
      <c r="A151" s="101">
        <v>148</v>
      </c>
      <c r="B151" s="102" t="s">
        <v>155</v>
      </c>
      <c r="C151" s="103">
        <f>VLOOKUP(B151,'PASO 7'!B153:H256,7,FALSE)</f>
        <v>26727368</v>
      </c>
      <c r="D151" s="54"/>
    </row>
    <row r="152" spans="1:4" ht="16.2" x14ac:dyDescent="0.3">
      <c r="A152" s="101">
        <v>149</v>
      </c>
      <c r="B152" s="102" t="s">
        <v>156</v>
      </c>
      <c r="C152" s="103">
        <f>VLOOKUP(B152,'PASO 7'!B154:H257,7,FALSE)</f>
        <v>85142101</v>
      </c>
      <c r="D152" s="54"/>
    </row>
    <row r="153" spans="1:4" ht="16.2" x14ac:dyDescent="0.3">
      <c r="A153" s="101">
        <v>150</v>
      </c>
      <c r="B153" s="102" t="s">
        <v>157</v>
      </c>
      <c r="C153" s="103">
        <f>VLOOKUP(B153,'PASO 7'!B155:H258,7,FALSE)</f>
        <v>18231611</v>
      </c>
      <c r="D153" s="54"/>
    </row>
    <row r="154" spans="1:4" ht="16.2" x14ac:dyDescent="0.3">
      <c r="A154" s="101">
        <v>151</v>
      </c>
      <c r="B154" s="102" t="s">
        <v>158</v>
      </c>
      <c r="C154" s="103">
        <f>VLOOKUP(B154,'PASO 7'!B156:H259,7,FALSE)</f>
        <v>37492383</v>
      </c>
      <c r="D154" s="54"/>
    </row>
    <row r="155" spans="1:4" ht="16.2" x14ac:dyDescent="0.3">
      <c r="A155" s="101">
        <v>152</v>
      </c>
      <c r="B155" s="102" t="s">
        <v>159</v>
      </c>
      <c r="C155" s="103">
        <f>VLOOKUP(B155,'PASO 7'!B157:H260,7,FALSE)</f>
        <v>23219654</v>
      </c>
      <c r="D155" s="54"/>
    </row>
    <row r="156" spans="1:4" ht="16.2" x14ac:dyDescent="0.3">
      <c r="A156" s="101">
        <v>153</v>
      </c>
      <c r="B156" s="102" t="s">
        <v>160</v>
      </c>
      <c r="C156" s="103">
        <f>VLOOKUP(B156,'PASO 7'!B158:H261,7,FALSE)</f>
        <v>12383574</v>
      </c>
      <c r="D156" s="54"/>
    </row>
    <row r="157" spans="1:4" ht="16.2" x14ac:dyDescent="0.3">
      <c r="A157" s="101">
        <v>154</v>
      </c>
      <c r="B157" s="102" t="s">
        <v>161</v>
      </c>
      <c r="C157" s="103">
        <f>VLOOKUP(B157,'PASO 7'!B159:H262,7,FALSE)</f>
        <v>22410546</v>
      </c>
      <c r="D157" s="54"/>
    </row>
    <row r="158" spans="1:4" ht="16.2" x14ac:dyDescent="0.3">
      <c r="A158" s="101">
        <v>155</v>
      </c>
      <c r="B158" s="102" t="s">
        <v>162</v>
      </c>
      <c r="C158" s="103">
        <f>VLOOKUP(B158,'PASO 7'!B160:H263,7,FALSE)</f>
        <v>262292800</v>
      </c>
      <c r="D158" s="54"/>
    </row>
    <row r="159" spans="1:4" ht="16.2" x14ac:dyDescent="0.3">
      <c r="A159" s="101">
        <v>156</v>
      </c>
      <c r="B159" s="102" t="s">
        <v>163</v>
      </c>
      <c r="C159" s="103">
        <f>VLOOKUP(B159,'PASO 7'!B161:H264,7,FALSE)</f>
        <v>12948001</v>
      </c>
      <c r="D159" s="54"/>
    </row>
    <row r="160" spans="1:4" ht="16.2" x14ac:dyDescent="0.3">
      <c r="A160" s="101">
        <v>157</v>
      </c>
      <c r="B160" s="102" t="s">
        <v>164</v>
      </c>
      <c r="C160" s="103">
        <f>VLOOKUP(B160,'PASO 7'!B162:H265,7,FALSE)</f>
        <v>30939378</v>
      </c>
      <c r="D160" s="54"/>
    </row>
    <row r="161" spans="1:4" ht="16.2" x14ac:dyDescent="0.3">
      <c r="A161" s="101">
        <v>158</v>
      </c>
      <c r="B161" s="102" t="s">
        <v>165</v>
      </c>
      <c r="C161" s="103">
        <f>VLOOKUP(B161,'PASO 7'!B163:H266,7,FALSE)</f>
        <v>36985235</v>
      </c>
      <c r="D161" s="54"/>
    </row>
    <row r="162" spans="1:4" ht="16.2" x14ac:dyDescent="0.3">
      <c r="A162" s="101">
        <v>159</v>
      </c>
      <c r="B162" s="102" t="s">
        <v>166</v>
      </c>
      <c r="C162" s="103">
        <f>VLOOKUP(B162,'PASO 7'!B164:H267,7,FALSE)</f>
        <v>82793530</v>
      </c>
      <c r="D162" s="54"/>
    </row>
    <row r="163" spans="1:4" ht="16.2" x14ac:dyDescent="0.3">
      <c r="A163" s="101">
        <v>160</v>
      </c>
      <c r="B163" s="102" t="s">
        <v>167</v>
      </c>
      <c r="C163" s="103">
        <f>VLOOKUP(B163,'PASO 7'!B165:H268,7,FALSE)</f>
        <v>146423938</v>
      </c>
      <c r="D163" s="54"/>
    </row>
    <row r="164" spans="1:4" ht="16.2" x14ac:dyDescent="0.3">
      <c r="A164" s="101">
        <v>161</v>
      </c>
      <c r="B164" s="102" t="s">
        <v>168</v>
      </c>
      <c r="C164" s="103">
        <f>VLOOKUP(B164,'PASO 7'!B166:H269,7,FALSE)</f>
        <v>61526171</v>
      </c>
      <c r="D164" s="54"/>
    </row>
    <row r="165" spans="1:4" ht="16.2" x14ac:dyDescent="0.3">
      <c r="A165" s="101">
        <v>162</v>
      </c>
      <c r="B165" s="102" t="s">
        <v>169</v>
      </c>
      <c r="C165" s="103">
        <f>VLOOKUP(B165,'PASO 7'!B167:H270,7,FALSE)</f>
        <v>12125351</v>
      </c>
      <c r="D165" s="54"/>
    </row>
    <row r="166" spans="1:4" ht="16.2" x14ac:dyDescent="0.3">
      <c r="A166" s="101">
        <v>163</v>
      </c>
      <c r="B166" s="102" t="s">
        <v>170</v>
      </c>
      <c r="C166" s="103">
        <f>VLOOKUP(B166,'PASO 7'!B168:H271,7,FALSE)</f>
        <v>11437666</v>
      </c>
      <c r="D166" s="54"/>
    </row>
    <row r="167" spans="1:4" ht="16.2" x14ac:dyDescent="0.3">
      <c r="A167" s="101">
        <v>164</v>
      </c>
      <c r="B167" s="102" t="s">
        <v>171</v>
      </c>
      <c r="C167" s="103">
        <f>VLOOKUP(B167,'PASO 7'!B169:H272,7,FALSE)</f>
        <v>14220768</v>
      </c>
      <c r="D167" s="54"/>
    </row>
    <row r="168" spans="1:4" ht="16.2" x14ac:dyDescent="0.3">
      <c r="A168" s="101">
        <v>165</v>
      </c>
      <c r="B168" s="102" t="s">
        <v>172</v>
      </c>
      <c r="C168" s="103">
        <f>VLOOKUP(B168,'PASO 7'!B170:H273,7,FALSE)</f>
        <v>16829020</v>
      </c>
      <c r="D168" s="54"/>
    </row>
    <row r="169" spans="1:4" ht="16.2" x14ac:dyDescent="0.3">
      <c r="A169" s="101">
        <v>166</v>
      </c>
      <c r="B169" s="102" t="s">
        <v>173</v>
      </c>
      <c r="C169" s="103">
        <f>VLOOKUP(B169,'PASO 7'!B171:H274,7,FALSE)</f>
        <v>12481648</v>
      </c>
      <c r="D169" s="54"/>
    </row>
    <row r="170" spans="1:4" ht="16.2" x14ac:dyDescent="0.3">
      <c r="A170" s="101">
        <v>167</v>
      </c>
      <c r="B170" s="102" t="s">
        <v>174</v>
      </c>
      <c r="C170" s="103">
        <f>VLOOKUP(B170,'PASO 7'!B172:H275,7,FALSE)</f>
        <v>27085923</v>
      </c>
      <c r="D170" s="54"/>
    </row>
    <row r="171" spans="1:4" ht="16.2" x14ac:dyDescent="0.3">
      <c r="A171" s="101">
        <v>168</v>
      </c>
      <c r="B171" s="102" t="s">
        <v>175</v>
      </c>
      <c r="C171" s="103">
        <f>VLOOKUP(B171,'PASO 7'!B173:H276,7,FALSE)</f>
        <v>36773746</v>
      </c>
      <c r="D171" s="54"/>
    </row>
    <row r="172" spans="1:4" ht="16.2" x14ac:dyDescent="0.3">
      <c r="A172" s="101">
        <v>169</v>
      </c>
      <c r="B172" s="102" t="s">
        <v>176</v>
      </c>
      <c r="C172" s="103">
        <f>VLOOKUP(B172,'PASO 7'!B174:H277,7,FALSE)</f>
        <v>26176156</v>
      </c>
      <c r="D172" s="54"/>
    </row>
    <row r="173" spans="1:4" ht="16.2" x14ac:dyDescent="0.3">
      <c r="A173" s="101">
        <v>170</v>
      </c>
      <c r="B173" s="102" t="s">
        <v>177</v>
      </c>
      <c r="C173" s="103">
        <f>VLOOKUP(B173,'PASO 7'!B175:H278,7,FALSE)</f>
        <v>36669676</v>
      </c>
      <c r="D173" s="54"/>
    </row>
    <row r="174" spans="1:4" ht="16.2" x14ac:dyDescent="0.3">
      <c r="A174" s="101">
        <v>171</v>
      </c>
      <c r="B174" s="102" t="s">
        <v>178</v>
      </c>
      <c r="C174" s="103">
        <f>VLOOKUP(B174,'PASO 7'!B176:H279,7,FALSE)</f>
        <v>16023229</v>
      </c>
      <c r="D174" s="54"/>
    </row>
    <row r="175" spans="1:4" ht="16.2" x14ac:dyDescent="0.3">
      <c r="A175" s="101">
        <v>172</v>
      </c>
      <c r="B175" s="102" t="s">
        <v>179</v>
      </c>
      <c r="C175" s="103">
        <f>VLOOKUP(B175,'PASO 7'!B177:H280,7,FALSE)</f>
        <v>29902624</v>
      </c>
      <c r="D175" s="54"/>
    </row>
    <row r="176" spans="1:4" ht="16.2" x14ac:dyDescent="0.3">
      <c r="A176" s="101">
        <v>173</v>
      </c>
      <c r="B176" s="102" t="s">
        <v>180</v>
      </c>
      <c r="C176" s="103">
        <f>VLOOKUP(B176,'PASO 7'!B178:H281,7,FALSE)</f>
        <v>99792773</v>
      </c>
      <c r="D176" s="54"/>
    </row>
    <row r="177" spans="1:4" ht="16.2" x14ac:dyDescent="0.3">
      <c r="A177" s="101">
        <v>174</v>
      </c>
      <c r="B177" s="102" t="s">
        <v>181</v>
      </c>
      <c r="C177" s="103">
        <f>VLOOKUP(B177,'PASO 7'!B179:H282,7,FALSE)</f>
        <v>70031710</v>
      </c>
      <c r="D177" s="54"/>
    </row>
    <row r="178" spans="1:4" ht="16.2" x14ac:dyDescent="0.3">
      <c r="A178" s="101">
        <v>175</v>
      </c>
      <c r="B178" s="102" t="s">
        <v>182</v>
      </c>
      <c r="C178" s="103">
        <f>VLOOKUP(B178,'PASO 7'!B180:H283,7,FALSE)</f>
        <v>111271145</v>
      </c>
      <c r="D178" s="54"/>
    </row>
    <row r="179" spans="1:4" ht="16.2" x14ac:dyDescent="0.3">
      <c r="A179" s="101">
        <v>176</v>
      </c>
      <c r="B179" s="102" t="s">
        <v>183</v>
      </c>
      <c r="C179" s="103">
        <f>VLOOKUP(B179,'PASO 7'!B181:H284,7,FALSE)</f>
        <v>7383728</v>
      </c>
      <c r="D179" s="54"/>
    </row>
    <row r="180" spans="1:4" ht="16.2" x14ac:dyDescent="0.3">
      <c r="A180" s="101">
        <v>177</v>
      </c>
      <c r="B180" s="102" t="s">
        <v>184</v>
      </c>
      <c r="C180" s="103">
        <f>VLOOKUP(B180,'PASO 7'!B182:H285,7,FALSE)</f>
        <v>18028080</v>
      </c>
      <c r="D180" s="54"/>
    </row>
    <row r="181" spans="1:4" ht="16.2" x14ac:dyDescent="0.3">
      <c r="A181" s="101">
        <v>178</v>
      </c>
      <c r="B181" s="102" t="s">
        <v>185</v>
      </c>
      <c r="C181" s="103">
        <f>VLOOKUP(B181,'PASO 7'!B183:H286,7,FALSE)</f>
        <v>14483334</v>
      </c>
      <c r="D181" s="54"/>
    </row>
    <row r="182" spans="1:4" ht="16.2" x14ac:dyDescent="0.3">
      <c r="A182" s="101">
        <v>179</v>
      </c>
      <c r="B182" s="102" t="s">
        <v>186</v>
      </c>
      <c r="C182" s="103">
        <f>VLOOKUP(B182,'PASO 7'!B184:H287,7,FALSE)</f>
        <v>6969947</v>
      </c>
      <c r="D182" s="54"/>
    </row>
    <row r="183" spans="1:4" ht="16.2" x14ac:dyDescent="0.3">
      <c r="A183" s="101">
        <v>180</v>
      </c>
      <c r="B183" s="102" t="s">
        <v>187</v>
      </c>
      <c r="C183" s="103">
        <f>VLOOKUP(B183,'PASO 7'!B185:H288,7,FALSE)</f>
        <v>34845490</v>
      </c>
      <c r="D183" s="54"/>
    </row>
    <row r="184" spans="1:4" ht="16.2" x14ac:dyDescent="0.3">
      <c r="A184" s="101">
        <v>181</v>
      </c>
      <c r="B184" s="102" t="s">
        <v>188</v>
      </c>
      <c r="C184" s="103">
        <f>VLOOKUP(B184,'PASO 7'!B186:H289,7,FALSE)</f>
        <v>34635760</v>
      </c>
      <c r="D184" s="54"/>
    </row>
    <row r="185" spans="1:4" ht="16.2" x14ac:dyDescent="0.3">
      <c r="A185" s="101">
        <v>182</v>
      </c>
      <c r="B185" s="102" t="s">
        <v>189</v>
      </c>
      <c r="C185" s="103">
        <f>VLOOKUP(B185,'PASO 7'!B187:H290,7,FALSE)</f>
        <v>15173803</v>
      </c>
      <c r="D185" s="54"/>
    </row>
    <row r="186" spans="1:4" ht="16.2" x14ac:dyDescent="0.3">
      <c r="A186" s="101">
        <v>183</v>
      </c>
      <c r="B186" s="102" t="s">
        <v>190</v>
      </c>
      <c r="C186" s="103">
        <f>VLOOKUP(B186,'PASO 7'!B188:H291,7,FALSE)</f>
        <v>55668416</v>
      </c>
      <c r="D186" s="54"/>
    </row>
    <row r="187" spans="1:4" ht="16.2" x14ac:dyDescent="0.3">
      <c r="A187" s="101">
        <v>184</v>
      </c>
      <c r="B187" s="102" t="s">
        <v>191</v>
      </c>
      <c r="C187" s="103">
        <f>VLOOKUP(B187,'PASO 7'!B189:H292,7,FALSE)</f>
        <v>19611806</v>
      </c>
      <c r="D187" s="54"/>
    </row>
    <row r="188" spans="1:4" ht="16.2" x14ac:dyDescent="0.3">
      <c r="A188" s="101">
        <v>185</v>
      </c>
      <c r="B188" s="102" t="s">
        <v>192</v>
      </c>
      <c r="C188" s="103">
        <f>VLOOKUP(B188,'PASO 7'!B190:H293,7,FALSE)</f>
        <v>8594842</v>
      </c>
      <c r="D188" s="54"/>
    </row>
    <row r="189" spans="1:4" ht="16.2" x14ac:dyDescent="0.3">
      <c r="A189" s="101">
        <v>186</v>
      </c>
      <c r="B189" s="102" t="s">
        <v>193</v>
      </c>
      <c r="C189" s="103">
        <f>VLOOKUP(B189,'PASO 7'!B191:H294,7,FALSE)</f>
        <v>7868071</v>
      </c>
      <c r="D189" s="54"/>
    </row>
    <row r="190" spans="1:4" ht="16.2" x14ac:dyDescent="0.3">
      <c r="A190" s="101">
        <v>187</v>
      </c>
      <c r="B190" s="102" t="s">
        <v>194</v>
      </c>
      <c r="C190" s="103">
        <f>VLOOKUP(B190,'PASO 7'!B192:H295,7,FALSE)</f>
        <v>11638156</v>
      </c>
      <c r="D190" s="54"/>
    </row>
    <row r="191" spans="1:4" ht="16.2" x14ac:dyDescent="0.3">
      <c r="A191" s="101">
        <v>188</v>
      </c>
      <c r="B191" s="102" t="s">
        <v>195</v>
      </c>
      <c r="C191" s="103">
        <f>VLOOKUP(B191,'PASO 7'!B193:H296,7,FALSE)</f>
        <v>21294701</v>
      </c>
      <c r="D191" s="54"/>
    </row>
    <row r="192" spans="1:4" ht="16.2" x14ac:dyDescent="0.3">
      <c r="A192" s="101">
        <v>189</v>
      </c>
      <c r="B192" s="102" t="s">
        <v>196</v>
      </c>
      <c r="C192" s="103">
        <f>VLOOKUP(B192,'PASO 7'!B194:H297,7,FALSE)</f>
        <v>98279798</v>
      </c>
      <c r="D192" s="54"/>
    </row>
    <row r="193" spans="1:4" ht="16.2" x14ac:dyDescent="0.3">
      <c r="A193" s="101">
        <v>190</v>
      </c>
      <c r="B193" s="102" t="s">
        <v>197</v>
      </c>
      <c r="C193" s="103">
        <f>VLOOKUP(B193,'PASO 7'!B195:H298,7,FALSE)</f>
        <v>5454784</v>
      </c>
      <c r="D193" s="54"/>
    </row>
    <row r="194" spans="1:4" ht="16.2" x14ac:dyDescent="0.3">
      <c r="A194" s="101">
        <v>191</v>
      </c>
      <c r="B194" s="102" t="s">
        <v>198</v>
      </c>
      <c r="C194" s="103">
        <f>VLOOKUP(B194,'PASO 7'!B196:H299,7,FALSE)</f>
        <v>12262627</v>
      </c>
      <c r="D194" s="54"/>
    </row>
    <row r="195" spans="1:4" ht="16.2" x14ac:dyDescent="0.3">
      <c r="A195" s="101">
        <v>192</v>
      </c>
      <c r="B195" s="102" t="s">
        <v>199</v>
      </c>
      <c r="C195" s="103">
        <f>VLOOKUP(B195,'PASO 7'!B197:H300,7,FALSE)</f>
        <v>18510844</v>
      </c>
      <c r="D195" s="54"/>
    </row>
    <row r="196" spans="1:4" ht="16.2" x14ac:dyDescent="0.3">
      <c r="A196" s="101">
        <v>193</v>
      </c>
      <c r="B196" s="102" t="s">
        <v>200</v>
      </c>
      <c r="C196" s="103">
        <f>VLOOKUP(B196,'PASO 7'!B198:H301,7,FALSE)</f>
        <v>146994801</v>
      </c>
      <c r="D196" s="54"/>
    </row>
    <row r="197" spans="1:4" ht="16.2" x14ac:dyDescent="0.3">
      <c r="A197" s="101">
        <v>194</v>
      </c>
      <c r="B197" s="102" t="s">
        <v>201</v>
      </c>
      <c r="C197" s="103">
        <f>VLOOKUP(B197,'PASO 7'!B199:H302,7,FALSE)</f>
        <v>14570337</v>
      </c>
      <c r="D197" s="54"/>
    </row>
    <row r="198" spans="1:4" ht="16.2" x14ac:dyDescent="0.3">
      <c r="A198" s="101">
        <v>195</v>
      </c>
      <c r="B198" s="102" t="s">
        <v>202</v>
      </c>
      <c r="C198" s="103">
        <f>VLOOKUP(B198,'PASO 7'!B200:H303,7,FALSE)</f>
        <v>16280194</v>
      </c>
      <c r="D198" s="54"/>
    </row>
    <row r="199" spans="1:4" ht="16.2" x14ac:dyDescent="0.3">
      <c r="A199" s="101">
        <v>196</v>
      </c>
      <c r="B199" s="102" t="s">
        <v>203</v>
      </c>
      <c r="C199" s="103">
        <f>VLOOKUP(B199,'PASO 7'!B201:H304,7,FALSE)</f>
        <v>14081079</v>
      </c>
      <c r="D199" s="54"/>
    </row>
    <row r="200" spans="1:4" ht="16.2" x14ac:dyDescent="0.3">
      <c r="A200" s="101">
        <v>197</v>
      </c>
      <c r="B200" s="102" t="s">
        <v>204</v>
      </c>
      <c r="C200" s="103">
        <f>VLOOKUP(B200,'PASO 7'!B202:H305,7,FALSE)</f>
        <v>21107656</v>
      </c>
      <c r="D200" s="54"/>
    </row>
    <row r="201" spans="1:4" ht="16.2" x14ac:dyDescent="0.3">
      <c r="A201" s="101">
        <v>198</v>
      </c>
      <c r="B201" s="102" t="s">
        <v>205</v>
      </c>
      <c r="C201" s="103">
        <f>VLOOKUP(B201,'PASO 7'!B203:H306,7,FALSE)</f>
        <v>23085835</v>
      </c>
      <c r="D201" s="54"/>
    </row>
    <row r="202" spans="1:4" ht="16.2" x14ac:dyDescent="0.3">
      <c r="A202" s="101">
        <v>199</v>
      </c>
      <c r="B202" s="102" t="s">
        <v>206</v>
      </c>
      <c r="C202" s="103">
        <f>VLOOKUP(B202,'PASO 7'!B204:H307,7,FALSE)</f>
        <v>15698757</v>
      </c>
      <c r="D202" s="54"/>
    </row>
    <row r="203" spans="1:4" ht="16.2" x14ac:dyDescent="0.3">
      <c r="A203" s="101">
        <v>200</v>
      </c>
      <c r="B203" s="102" t="s">
        <v>207</v>
      </c>
      <c r="C203" s="103">
        <f>VLOOKUP(B203,'PASO 7'!B205:H308,7,FALSE)</f>
        <v>17526989</v>
      </c>
      <c r="D203" s="54"/>
    </row>
    <row r="204" spans="1:4" ht="16.2" x14ac:dyDescent="0.3">
      <c r="A204" s="101">
        <v>201</v>
      </c>
      <c r="B204" s="102" t="s">
        <v>208</v>
      </c>
      <c r="C204" s="103">
        <f>VLOOKUP(B204,'PASO 7'!B206:H309,7,FALSE)</f>
        <v>96569717</v>
      </c>
      <c r="D204" s="54"/>
    </row>
    <row r="205" spans="1:4" ht="16.2" x14ac:dyDescent="0.3">
      <c r="A205" s="101">
        <v>202</v>
      </c>
      <c r="B205" s="102" t="s">
        <v>209</v>
      </c>
      <c r="C205" s="103">
        <f>VLOOKUP(B205,'PASO 7'!B207:H310,7,FALSE)</f>
        <v>43418933</v>
      </c>
      <c r="D205" s="54"/>
    </row>
    <row r="206" spans="1:4" ht="16.2" x14ac:dyDescent="0.3">
      <c r="A206" s="101">
        <v>203</v>
      </c>
      <c r="B206" s="102" t="s">
        <v>210</v>
      </c>
      <c r="C206" s="103">
        <f>VLOOKUP(B206,'PASO 7'!B208:H311,7,FALSE)</f>
        <v>44492058</v>
      </c>
      <c r="D206" s="54"/>
    </row>
    <row r="207" spans="1:4" ht="16.2" x14ac:dyDescent="0.3">
      <c r="A207" s="101">
        <v>204</v>
      </c>
      <c r="B207" s="102" t="s">
        <v>211</v>
      </c>
      <c r="C207" s="103">
        <f>VLOOKUP(B207,'PASO 7'!B209:H312,7,FALSE)</f>
        <v>28870810</v>
      </c>
      <c r="D207" s="54"/>
    </row>
    <row r="208" spans="1:4" ht="16.2" x14ac:dyDescent="0.3">
      <c r="A208" s="101">
        <v>205</v>
      </c>
      <c r="B208" s="102" t="s">
        <v>212</v>
      </c>
      <c r="C208" s="103">
        <f>VLOOKUP(B208,'PASO 7'!B210:H313,7,FALSE)</f>
        <v>21799414</v>
      </c>
      <c r="D208" s="54"/>
    </row>
    <row r="209" spans="1:4" ht="16.2" x14ac:dyDescent="0.3">
      <c r="A209" s="101">
        <v>206</v>
      </c>
      <c r="B209" s="102" t="s">
        <v>213</v>
      </c>
      <c r="C209" s="103">
        <f>VLOOKUP(B209,'PASO 7'!B211:H314,7,FALSE)</f>
        <v>11339322</v>
      </c>
      <c r="D209" s="54"/>
    </row>
    <row r="210" spans="1:4" ht="16.2" x14ac:dyDescent="0.3">
      <c r="A210" s="101">
        <v>207</v>
      </c>
      <c r="B210" s="102" t="s">
        <v>214</v>
      </c>
      <c r="C210" s="103">
        <f>VLOOKUP(B210,'PASO 7'!B212:H315,7,FALSE)</f>
        <v>42629667</v>
      </c>
      <c r="D210" s="54"/>
    </row>
    <row r="211" spans="1:4" ht="16.2" x14ac:dyDescent="0.3">
      <c r="A211" s="101">
        <v>208</v>
      </c>
      <c r="B211" s="102" t="s">
        <v>215</v>
      </c>
      <c r="C211" s="103">
        <f>VLOOKUP(B211,'PASO 7'!B213:H316,7,FALSE)</f>
        <v>15639860</v>
      </c>
      <c r="D211" s="54"/>
    </row>
    <row r="212" spans="1:4" ht="16.2" x14ac:dyDescent="0.3">
      <c r="A212" s="101">
        <v>209</v>
      </c>
      <c r="B212" s="102" t="s">
        <v>216</v>
      </c>
      <c r="C212" s="103">
        <f>VLOOKUP(B212,'PASO 7'!B214:H317,7,FALSE)</f>
        <v>27958227</v>
      </c>
      <c r="D212" s="54"/>
    </row>
    <row r="213" spans="1:4" ht="16.2" x14ac:dyDescent="0.3">
      <c r="A213" s="101">
        <v>210</v>
      </c>
      <c r="B213" s="102" t="s">
        <v>217</v>
      </c>
      <c r="C213" s="103">
        <f>VLOOKUP(B213,'PASO 7'!B215:H318,7,FALSE)</f>
        <v>50952429</v>
      </c>
      <c r="D213" s="54"/>
    </row>
    <row r="214" spans="1:4" ht="16.2" x14ac:dyDescent="0.3">
      <c r="A214" s="101">
        <v>211</v>
      </c>
      <c r="B214" s="102" t="s">
        <v>218</v>
      </c>
      <c r="C214" s="103">
        <f>VLOOKUP(B214,'PASO 7'!B216:H319,7,FALSE)</f>
        <v>26607830</v>
      </c>
      <c r="D214" s="54"/>
    </row>
    <row r="215" spans="1:4" ht="16.2" x14ac:dyDescent="0.3">
      <c r="A215" s="101">
        <v>212</v>
      </c>
      <c r="B215" s="102" t="s">
        <v>219</v>
      </c>
      <c r="C215" s="103">
        <f>VLOOKUP(B215,'PASO 7'!B217:H320,7,FALSE)</f>
        <v>26224399</v>
      </c>
      <c r="D215" s="54"/>
    </row>
    <row r="216" spans="1:4" ht="16.2" x14ac:dyDescent="0.3">
      <c r="A216" s="113" t="s">
        <v>664</v>
      </c>
      <c r="B216" s="114"/>
      <c r="C216" s="105">
        <f>SUM(C4:C215)</f>
        <v>7977288033</v>
      </c>
    </row>
    <row r="218" spans="1:4" ht="96.6" thickBot="1" x14ac:dyDescent="0.3">
      <c r="C218" s="57" t="s">
        <v>224</v>
      </c>
      <c r="D218" s="58"/>
    </row>
  </sheetData>
  <mergeCells count="2">
    <mergeCell ref="A1:C1"/>
    <mergeCell ref="A216:B216"/>
  </mergeCells>
  <printOptions horizontalCentered="1"/>
  <pageMargins left="0.78740157480314965" right="0.78740157480314965" top="0.98425196850393704" bottom="0.98425196850393704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3"/>
  <sheetViews>
    <sheetView topLeftCell="A196" workbookViewId="0">
      <selection activeCell="B223" sqref="B223:G223"/>
    </sheetView>
  </sheetViews>
  <sheetFormatPr baseColWidth="10" defaultRowHeight="13.2" x14ac:dyDescent="0.25"/>
  <cols>
    <col min="1" max="1" width="4" bestFit="1" customWidth="1"/>
    <col min="2" max="2" width="33" style="15" customWidth="1"/>
    <col min="3" max="3" width="13.6640625" style="15" customWidth="1"/>
    <col min="4" max="4" width="17" style="15" customWidth="1"/>
    <col min="5" max="5" width="13" style="15" bestFit="1" customWidth="1"/>
    <col min="6" max="6" width="18.88671875" style="15" bestFit="1" customWidth="1"/>
    <col min="7" max="7" width="13" style="15" bestFit="1" customWidth="1"/>
  </cols>
  <sheetData>
    <row r="1" spans="1:8" ht="66" customHeight="1" x14ac:dyDescent="0.3">
      <c r="A1" s="112" t="s">
        <v>688</v>
      </c>
      <c r="B1" s="112"/>
      <c r="C1" s="112"/>
      <c r="D1" s="112"/>
      <c r="E1" s="112"/>
      <c r="F1" s="112"/>
      <c r="G1" s="112"/>
    </row>
    <row r="2" spans="1:8" ht="20.25" customHeight="1" x14ac:dyDescent="0.25">
      <c r="B2" s="119" t="s">
        <v>232</v>
      </c>
      <c r="C2" s="119"/>
      <c r="D2" s="119"/>
      <c r="E2" s="119"/>
      <c r="F2" s="119"/>
      <c r="G2" s="119"/>
    </row>
    <row r="4" spans="1:8" ht="13.8" x14ac:dyDescent="0.25">
      <c r="B4" s="115" t="s">
        <v>0</v>
      </c>
      <c r="C4" s="118" t="s">
        <v>1</v>
      </c>
      <c r="D4" s="118"/>
      <c r="E4" s="118" t="s">
        <v>2</v>
      </c>
      <c r="F4" s="118"/>
      <c r="G4" s="118"/>
    </row>
    <row r="5" spans="1:8" ht="13.8" x14ac:dyDescent="0.25">
      <c r="B5" s="116"/>
      <c r="C5" s="4" t="s">
        <v>225</v>
      </c>
      <c r="D5" s="4" t="s">
        <v>226</v>
      </c>
      <c r="E5" s="2"/>
      <c r="F5" s="2"/>
      <c r="G5" s="2"/>
    </row>
    <row r="6" spans="1:8" ht="13.8" x14ac:dyDescent="0.25">
      <c r="B6" s="116"/>
      <c r="C6" s="6">
        <v>-1</v>
      </c>
      <c r="D6" s="6">
        <v>-2</v>
      </c>
      <c r="E6" s="3">
        <v>-3</v>
      </c>
      <c r="F6" s="3">
        <v>-4</v>
      </c>
      <c r="G6" s="3">
        <v>-5</v>
      </c>
    </row>
    <row r="7" spans="1:8" ht="52.5" customHeight="1" x14ac:dyDescent="0.25">
      <c r="B7" s="116"/>
      <c r="C7" s="4" t="s">
        <v>677</v>
      </c>
      <c r="D7" s="4" t="s">
        <v>679</v>
      </c>
      <c r="E7" s="2" t="s">
        <v>227</v>
      </c>
      <c r="F7" s="3" t="s">
        <v>228</v>
      </c>
      <c r="G7" s="3" t="s">
        <v>229</v>
      </c>
    </row>
    <row r="8" spans="1:8" ht="15.75" customHeight="1" x14ac:dyDescent="0.25">
      <c r="B8" s="117"/>
      <c r="C8" s="7" t="s">
        <v>4</v>
      </c>
      <c r="D8" s="7" t="s">
        <v>5</v>
      </c>
      <c r="E8" s="5"/>
      <c r="F8" s="5"/>
      <c r="G8" s="5"/>
    </row>
    <row r="9" spans="1:8" ht="13.8" x14ac:dyDescent="0.25">
      <c r="A9">
        <v>1</v>
      </c>
      <c r="B9" s="8" t="s">
        <v>8</v>
      </c>
      <c r="C9" s="9">
        <f>VLOOKUP($B9,'[2]Concentrado municipal'!$E$9:$S$220,13,FALSE)</f>
        <v>1158</v>
      </c>
      <c r="D9" s="9">
        <f>VLOOKUP($B9,'[2]Concentrado municipal'!$E$9:$S$220,15,FALSE)</f>
        <v>3.5918889222999999</v>
      </c>
      <c r="E9" s="10">
        <f t="shared" ref="E9:E72" si="0">+C9/$C$221</f>
        <v>1.0808066289473243E-3</v>
      </c>
      <c r="F9" s="10">
        <f>+D9*E9</f>
        <v>3.8821373576643004E-3</v>
      </c>
      <c r="G9" s="10">
        <f t="shared" ref="G9:G72" si="1">+F9/$F$221</f>
        <v>1.0528854556830672E-3</v>
      </c>
    </row>
    <row r="10" spans="1:8" ht="13.8" x14ac:dyDescent="0.25">
      <c r="A10">
        <v>2</v>
      </c>
      <c r="B10" s="8" t="s">
        <v>9</v>
      </c>
      <c r="C10" s="9">
        <f>VLOOKUP($B10,'[2]Concentrado municipal'!$E$9:$S$220,13,FALSE)</f>
        <v>625</v>
      </c>
      <c r="D10" s="9">
        <f>VLOOKUP($B10,'[2]Concentrado municipal'!$E$9:$S$220,15,FALSE)</f>
        <v>3.3858232245000002</v>
      </c>
      <c r="E10" s="10">
        <f t="shared" si="0"/>
        <v>5.8333691113305491E-4</v>
      </c>
      <c r="F10" s="10">
        <f t="shared" ref="F10:F73" si="2">+D10*E10</f>
        <v>1.9750756614223901E-3</v>
      </c>
      <c r="G10" s="10">
        <f t="shared" si="1"/>
        <v>5.3566585779860271E-4</v>
      </c>
    </row>
    <row r="11" spans="1:8" ht="13.8" x14ac:dyDescent="0.25">
      <c r="A11">
        <v>3</v>
      </c>
      <c r="B11" s="8" t="s">
        <v>10</v>
      </c>
      <c r="C11" s="9">
        <f>VLOOKUP($B11,'[2]Concentrado municipal'!$E$9:$S$220,13,FALSE)</f>
        <v>14047</v>
      </c>
      <c r="D11" s="9">
        <f>VLOOKUP($B11,'[2]Concentrado municipal'!$E$9:$S$220,15,FALSE)</f>
        <v>3.7725937849000002</v>
      </c>
      <c r="E11" s="10">
        <f t="shared" si="0"/>
        <v>1.3110613745097636E-2</v>
      </c>
      <c r="F11" s="10">
        <f t="shared" si="2"/>
        <v>4.9461019930979858E-2</v>
      </c>
      <c r="G11" s="10">
        <f t="shared" si="1"/>
        <v>1.3414463145093647E-2</v>
      </c>
    </row>
    <row r="12" spans="1:8" ht="13.8" x14ac:dyDescent="0.25">
      <c r="A12">
        <v>4</v>
      </c>
      <c r="B12" s="8" t="s">
        <v>11</v>
      </c>
      <c r="C12" s="9">
        <f>VLOOKUP($B12,'[2]Concentrado municipal'!$E$9:$S$220,13,FALSE)</f>
        <v>3405</v>
      </c>
      <c r="D12" s="9">
        <f>VLOOKUP($B12,'[2]Concentrado municipal'!$E$9:$S$220,15,FALSE)</f>
        <v>3.5511665981</v>
      </c>
      <c r="E12" s="10">
        <f t="shared" si="0"/>
        <v>3.1780194918528833E-3</v>
      </c>
      <c r="F12" s="10">
        <f t="shared" si="2"/>
        <v>1.1285676667578695E-2</v>
      </c>
      <c r="G12" s="10">
        <f t="shared" si="1"/>
        <v>3.0608202971943552E-3</v>
      </c>
    </row>
    <row r="13" spans="1:8" ht="13.8" x14ac:dyDescent="0.25">
      <c r="A13">
        <v>5</v>
      </c>
      <c r="B13" s="8" t="s">
        <v>12</v>
      </c>
      <c r="C13" s="9">
        <f>VLOOKUP($B13,'[2]Concentrado municipal'!$E$9:$S$220,13,FALSE)</f>
        <v>537</v>
      </c>
      <c r="D13" s="9">
        <f>VLOOKUP($B13,'[2]Concentrado municipal'!$E$9:$S$220,15,FALSE)</f>
        <v>3.5749593083</v>
      </c>
      <c r="E13" s="10">
        <f t="shared" si="0"/>
        <v>5.0120307404552078E-4</v>
      </c>
      <c r="F13" s="10">
        <f t="shared" si="2"/>
        <v>1.7917805949076086E-3</v>
      </c>
      <c r="G13" s="10">
        <f t="shared" si="1"/>
        <v>4.8595388425112725E-4</v>
      </c>
    </row>
    <row r="14" spans="1:8" ht="13.8" x14ac:dyDescent="0.25">
      <c r="A14">
        <v>6</v>
      </c>
      <c r="B14" s="8" t="s">
        <v>13</v>
      </c>
      <c r="C14" s="9">
        <f>VLOOKUP($B14,'[2]Concentrado municipal'!$E$9:$S$220,13,FALSE)</f>
        <v>4852</v>
      </c>
      <c r="D14" s="9">
        <f>VLOOKUP($B14,'[2]Concentrado municipal'!$E$9:$S$220,15,FALSE)</f>
        <v>3.9099577695000001</v>
      </c>
      <c r="E14" s="10">
        <f t="shared" si="0"/>
        <v>4.5285611085081326E-3</v>
      </c>
      <c r="F14" s="10">
        <f t="shared" si="2"/>
        <v>1.7706482690866904E-2</v>
      </c>
      <c r="G14" s="10">
        <f t="shared" si="1"/>
        <v>4.8022252638001183E-3</v>
      </c>
    </row>
    <row r="15" spans="1:8" ht="13.8" x14ac:dyDescent="0.25">
      <c r="A15">
        <v>7</v>
      </c>
      <c r="B15" s="8" t="s">
        <v>14</v>
      </c>
      <c r="C15" s="9">
        <f>VLOOKUP($B15,'[2]Concentrado municipal'!$E$9:$S$220,13,FALSE)</f>
        <v>926</v>
      </c>
      <c r="D15" s="9">
        <f>VLOOKUP($B15,'[2]Concentrado municipal'!$E$9:$S$220,15,FALSE)</f>
        <v>3.4876049306999999</v>
      </c>
      <c r="E15" s="10">
        <f t="shared" si="0"/>
        <v>8.6427196753473419E-4</v>
      </c>
      <c r="F15" s="10">
        <f t="shared" si="2"/>
        <v>3.0142391754399292E-3</v>
      </c>
      <c r="G15" s="10">
        <f t="shared" si="1"/>
        <v>8.1750033432105487E-4</v>
      </c>
    </row>
    <row r="16" spans="1:8" ht="13.8" x14ac:dyDescent="0.25">
      <c r="A16">
        <v>8</v>
      </c>
      <c r="B16" s="36" t="s">
        <v>15</v>
      </c>
      <c r="C16" s="9">
        <f>VLOOKUP($B16,'[2]Concentrado municipal'!$E$9:$S$220,13,FALSE)</f>
        <v>2637</v>
      </c>
      <c r="D16" s="9">
        <f>VLOOKUP($B16,'[2]Concentrado municipal'!$E$9:$S$220,15,FALSE)</f>
        <v>3.6909881739000001</v>
      </c>
      <c r="E16" s="37">
        <f t="shared" si="0"/>
        <v>2.4612150954525856E-3</v>
      </c>
      <c r="F16" s="37">
        <f t="shared" si="2"/>
        <v>9.0843158107396533E-3</v>
      </c>
      <c r="G16" s="37">
        <f t="shared" si="1"/>
        <v>2.4637829913659128E-3</v>
      </c>
      <c r="H16">
        <v>1</v>
      </c>
    </row>
    <row r="17" spans="1:8" ht="13.8" x14ac:dyDescent="0.25">
      <c r="A17">
        <v>9</v>
      </c>
      <c r="B17" s="38" t="s">
        <v>16</v>
      </c>
      <c r="C17" s="9">
        <f>VLOOKUP($B17,'[2]Concentrado municipal'!$E$9:$S$220,13,FALSE)</f>
        <v>2796</v>
      </c>
      <c r="D17" s="9">
        <f>VLOOKUP($B17,'[2]Concentrado municipal'!$E$9:$S$220,15,FALSE)</f>
        <v>3.4660377548999999</v>
      </c>
      <c r="E17" s="37">
        <f t="shared" si="0"/>
        <v>2.6096160056448348E-3</v>
      </c>
      <c r="F17" s="37">
        <f t="shared" si="2"/>
        <v>9.0450276013563282E-3</v>
      </c>
      <c r="G17" s="37">
        <f t="shared" si="1"/>
        <v>2.4531275249492319E-3</v>
      </c>
    </row>
    <row r="18" spans="1:8" ht="13.8" x14ac:dyDescent="0.25">
      <c r="A18">
        <v>10</v>
      </c>
      <c r="B18" s="36" t="s">
        <v>17</v>
      </c>
      <c r="C18" s="9">
        <f>VLOOKUP($B18,'[2]Concentrado municipal'!$E$9:$S$220,13,FALSE)</f>
        <v>11734</v>
      </c>
      <c r="D18" s="9">
        <f>VLOOKUP($B18,'[2]Concentrado municipal'!$E$9:$S$220,15,FALSE)</f>
        <v>3.6427454629999998</v>
      </c>
      <c r="E18" s="37">
        <f t="shared" si="0"/>
        <v>1.0951800504376427E-2</v>
      </c>
      <c r="F18" s="37">
        <f t="shared" si="2"/>
        <v>3.9894621598998342E-2</v>
      </c>
      <c r="G18" s="37">
        <f t="shared" si="1"/>
        <v>1.0819933189287515E-2</v>
      </c>
    </row>
    <row r="19" spans="1:8" ht="13.8" x14ac:dyDescent="0.25">
      <c r="A19">
        <v>11</v>
      </c>
      <c r="B19" s="36" t="s">
        <v>18</v>
      </c>
      <c r="C19" s="9">
        <f>VLOOKUP($B19,'[2]Concentrado municipal'!$E$9:$S$220,13,FALSE)</f>
        <v>2778</v>
      </c>
      <c r="D19" s="9">
        <f>VLOOKUP($B19,'[2]Concentrado municipal'!$E$9:$S$220,15,FALSE)</f>
        <v>3.4459376824999999</v>
      </c>
      <c r="E19" s="37">
        <f t="shared" si="0"/>
        <v>2.5928159026042028E-3</v>
      </c>
      <c r="F19" s="37">
        <f t="shared" si="2"/>
        <v>8.9346820225690727E-3</v>
      </c>
      <c r="G19" s="37">
        <f t="shared" si="1"/>
        <v>2.4232003883489102E-3</v>
      </c>
      <c r="H19">
        <v>2</v>
      </c>
    </row>
    <row r="20" spans="1:8" ht="13.8" x14ac:dyDescent="0.25">
      <c r="A20">
        <v>12</v>
      </c>
      <c r="B20" s="36" t="s">
        <v>19</v>
      </c>
      <c r="C20" s="9">
        <f>VLOOKUP($B20,'[2]Concentrado municipal'!$E$9:$S$220,13,FALSE)</f>
        <v>325</v>
      </c>
      <c r="D20" s="9">
        <f>VLOOKUP($B20,'[2]Concentrado municipal'!$E$9:$S$220,15,FALSE)</f>
        <v>3.5366387861000002</v>
      </c>
      <c r="E20" s="37">
        <f t="shared" si="0"/>
        <v>3.0333519378918859E-4</v>
      </c>
      <c r="F20" s="37">
        <f t="shared" si="2"/>
        <v>1.0727870115440042E-3</v>
      </c>
      <c r="G20" s="37">
        <f t="shared" si="1"/>
        <v>2.9095360041046174E-4</v>
      </c>
    </row>
    <row r="21" spans="1:8" ht="13.8" x14ac:dyDescent="0.25">
      <c r="A21">
        <v>13</v>
      </c>
      <c r="B21" s="36" t="s">
        <v>20</v>
      </c>
      <c r="C21" s="9">
        <f>VLOOKUP($B21,'[2]Concentrado municipal'!$E$9:$S$220,13,FALSE)</f>
        <v>2502</v>
      </c>
      <c r="D21" s="9">
        <f>VLOOKUP($B21,'[2]Concentrado municipal'!$E$9:$S$220,15,FALSE)</f>
        <v>3.7329321544999998</v>
      </c>
      <c r="E21" s="37">
        <f t="shared" si="0"/>
        <v>2.3352143226478455E-3</v>
      </c>
      <c r="F21" s="37">
        <f t="shared" si="2"/>
        <v>8.7171966326610797E-3</v>
      </c>
      <c r="G21" s="37">
        <f t="shared" si="1"/>
        <v>2.3642155604665046E-3</v>
      </c>
    </row>
    <row r="22" spans="1:8" ht="13.8" x14ac:dyDescent="0.25">
      <c r="A22">
        <v>14</v>
      </c>
      <c r="B22" s="36" t="s">
        <v>21</v>
      </c>
      <c r="C22" s="9">
        <f>VLOOKUP($B22,'[2]Concentrado municipal'!$E$9:$S$220,13,FALSE)</f>
        <v>3575</v>
      </c>
      <c r="D22" s="9">
        <f>VLOOKUP($B22,'[2]Concentrado municipal'!$E$9:$S$220,15,FALSE)</f>
        <v>3.6293467060000002</v>
      </c>
      <c r="E22" s="37">
        <f t="shared" si="0"/>
        <v>3.3366871316810741E-3</v>
      </c>
      <c r="F22" s="37">
        <f t="shared" si="2"/>
        <v>1.2109994450319295E-2</v>
      </c>
      <c r="G22" s="37">
        <f t="shared" si="1"/>
        <v>3.284385855119558E-3</v>
      </c>
    </row>
    <row r="23" spans="1:8" ht="13.8" x14ac:dyDescent="0.25">
      <c r="A23">
        <v>15</v>
      </c>
      <c r="B23" s="36" t="s">
        <v>22</v>
      </c>
      <c r="C23" s="9">
        <f>VLOOKUP($B23,'[2]Concentrado municipal'!$E$9:$S$220,13,FALSE)</f>
        <v>3575</v>
      </c>
      <c r="D23" s="9">
        <f>VLOOKUP($B23,'[2]Concentrado municipal'!$E$9:$S$220,15,FALSE)</f>
        <v>3.6847862773000002</v>
      </c>
      <c r="E23" s="37">
        <f t="shared" si="0"/>
        <v>3.3366871316810741E-3</v>
      </c>
      <c r="F23" s="37">
        <f t="shared" si="2"/>
        <v>1.2294978954461921E-2</v>
      </c>
      <c r="G23" s="37">
        <f t="shared" si="1"/>
        <v>3.33455602582565E-3</v>
      </c>
    </row>
    <row r="24" spans="1:8" ht="13.8" x14ac:dyDescent="0.25">
      <c r="A24">
        <v>16</v>
      </c>
      <c r="B24" s="36" t="s">
        <v>23</v>
      </c>
      <c r="C24" s="9">
        <f>VLOOKUP($B24,'[2]Concentrado municipal'!$E$9:$S$220,13,FALSE)</f>
        <v>956</v>
      </c>
      <c r="D24" s="9">
        <f>VLOOKUP($B24,'[2]Concentrado municipal'!$E$9:$S$220,15,FALSE)</f>
        <v>3.5177328996999999</v>
      </c>
      <c r="E24" s="37">
        <f t="shared" si="0"/>
        <v>8.9227213926912081E-4</v>
      </c>
      <c r="F24" s="37">
        <f t="shared" si="2"/>
        <v>3.1387750597926863E-3</v>
      </c>
      <c r="G24" s="37">
        <f t="shared" si="1"/>
        <v>8.5127606383942939E-4</v>
      </c>
    </row>
    <row r="25" spans="1:8" ht="13.8" x14ac:dyDescent="0.25">
      <c r="A25">
        <v>17</v>
      </c>
      <c r="B25" s="36" t="s">
        <v>24</v>
      </c>
      <c r="C25" s="9">
        <f>VLOOKUP($B25,'[2]Concentrado municipal'!$E$9:$S$220,13,FALSE)</f>
        <v>404</v>
      </c>
      <c r="D25" s="9">
        <f>VLOOKUP($B25,'[2]Concentrado municipal'!$E$9:$S$220,15,FALSE)</f>
        <v>3.3986847008000001</v>
      </c>
      <c r="E25" s="37">
        <f t="shared" si="0"/>
        <v>3.7706897935640672E-4</v>
      </c>
      <c r="F25" s="37">
        <f t="shared" si="2"/>
        <v>1.2815385712848905E-3</v>
      </c>
      <c r="G25" s="37">
        <f t="shared" si="1"/>
        <v>3.4756970150446638E-4</v>
      </c>
      <c r="H25">
        <v>3</v>
      </c>
    </row>
    <row r="26" spans="1:8" ht="13.8" x14ac:dyDescent="0.25">
      <c r="A26">
        <v>18</v>
      </c>
      <c r="B26" s="36" t="s">
        <v>25</v>
      </c>
      <c r="C26" s="9">
        <f>VLOOKUP($B26,'[2]Concentrado municipal'!$E$9:$S$220,13,FALSE)</f>
        <v>761</v>
      </c>
      <c r="D26" s="9">
        <f>VLOOKUP($B26,'[2]Concentrado municipal'!$E$9:$S$220,15,FALSE)</f>
        <v>3.4525808452</v>
      </c>
      <c r="E26" s="37">
        <f t="shared" si="0"/>
        <v>7.1027102299560775E-4</v>
      </c>
      <c r="F26" s="37">
        <f t="shared" si="2"/>
        <v>2.4522681288952439E-3</v>
      </c>
      <c r="G26" s="37">
        <f t="shared" si="1"/>
        <v>6.65086576921733E-4</v>
      </c>
    </row>
    <row r="27" spans="1:8" ht="13.8" x14ac:dyDescent="0.25">
      <c r="A27">
        <v>19</v>
      </c>
      <c r="B27" s="36" t="s">
        <v>26</v>
      </c>
      <c r="C27" s="9">
        <f>VLOOKUP($B27,'[2]Concentrado municipal'!$E$9:$S$220,13,FALSE)</f>
        <v>3944</v>
      </c>
      <c r="D27" s="9">
        <f>VLOOKUP($B27,'[2]Concentrado municipal'!$E$9:$S$220,15,FALSE)</f>
        <v>3.5582578527000002</v>
      </c>
      <c r="E27" s="37">
        <f t="shared" si="0"/>
        <v>3.6810892440140301E-3</v>
      </c>
      <c r="F27" s="37">
        <f t="shared" si="2"/>
        <v>1.309826470900243E-2</v>
      </c>
      <c r="G27" s="37">
        <f t="shared" si="1"/>
        <v>3.5524174278812326E-3</v>
      </c>
    </row>
    <row r="28" spans="1:8" ht="13.8" x14ac:dyDescent="0.25">
      <c r="A28">
        <v>20</v>
      </c>
      <c r="B28" s="36" t="s">
        <v>27</v>
      </c>
      <c r="C28" s="9">
        <f>VLOOKUP($B28,'[2]Concentrado municipal'!$E$9:$S$220,13,FALSE)</f>
        <v>3397</v>
      </c>
      <c r="D28" s="9">
        <f>VLOOKUP($B28,'[2]Concentrado municipal'!$E$9:$S$220,15,FALSE)</f>
        <v>3.6849647408999999</v>
      </c>
      <c r="E28" s="37">
        <f t="shared" si="0"/>
        <v>3.1705527793903805E-3</v>
      </c>
      <c r="F28" s="37">
        <f t="shared" si="2"/>
        <v>1.1683375201216048E-2</v>
      </c>
      <c r="G28" s="37">
        <f t="shared" si="1"/>
        <v>3.1686812416265695E-3</v>
      </c>
    </row>
    <row r="29" spans="1:8" ht="13.8" x14ac:dyDescent="0.25">
      <c r="A29">
        <v>21</v>
      </c>
      <c r="B29" s="36" t="s">
        <v>28</v>
      </c>
      <c r="C29" s="9">
        <f>VLOOKUP($B29,'[2]Concentrado municipal'!$E$9:$S$220,13,FALSE)</f>
        <v>2225</v>
      </c>
      <c r="D29" s="9">
        <f>VLOOKUP($B29,'[2]Concentrado municipal'!$E$9:$S$220,15,FALSE)</f>
        <v>3.5582547904999999</v>
      </c>
      <c r="E29" s="37">
        <f t="shared" si="0"/>
        <v>2.0766794036336756E-3</v>
      </c>
      <c r="F29" s="37">
        <f t="shared" si="2"/>
        <v>7.3893544363122093E-3</v>
      </c>
      <c r="G29" s="37">
        <f t="shared" si="1"/>
        <v>2.0040877218113736E-3</v>
      </c>
    </row>
    <row r="30" spans="1:8" ht="13.8" x14ac:dyDescent="0.25">
      <c r="A30">
        <v>22</v>
      </c>
      <c r="B30" s="36" t="s">
        <v>29</v>
      </c>
      <c r="C30" s="9">
        <f>VLOOKUP($B30,'[2]Concentrado municipal'!$E$9:$S$220,13,FALSE)</f>
        <v>4025</v>
      </c>
      <c r="D30" s="9">
        <f>VLOOKUP($B30,'[2]Concentrado municipal'!$E$9:$S$220,15,FALSE)</f>
        <v>3.9057944116000001</v>
      </c>
      <c r="E30" s="37">
        <f t="shared" si="0"/>
        <v>3.7566897076968739E-3</v>
      </c>
      <c r="F30" s="37">
        <f t="shared" si="2"/>
        <v>1.4672857666437687E-2</v>
      </c>
      <c r="G30" s="37">
        <f t="shared" si="1"/>
        <v>3.9794672385303929E-3</v>
      </c>
    </row>
    <row r="31" spans="1:8" ht="13.8" x14ac:dyDescent="0.25">
      <c r="A31">
        <v>23</v>
      </c>
      <c r="B31" s="36" t="s">
        <v>30</v>
      </c>
      <c r="C31" s="9">
        <f>VLOOKUP($B31,'[2]Concentrado municipal'!$E$9:$S$220,13,FALSE)</f>
        <v>10276</v>
      </c>
      <c r="D31" s="9">
        <f>VLOOKUP($B31,'[2]Concentrado municipal'!$E$9:$S$220,15,FALSE)</f>
        <v>3.6384410072</v>
      </c>
      <c r="E31" s="37">
        <f t="shared" si="0"/>
        <v>9.5909921580852354E-3</v>
      </c>
      <c r="F31" s="37">
        <f t="shared" si="2"/>
        <v>3.4896259167710948E-2</v>
      </c>
      <c r="G31" s="37">
        <f t="shared" si="1"/>
        <v>9.4643131734873862E-3</v>
      </c>
    </row>
    <row r="32" spans="1:8" ht="13.8" x14ac:dyDescent="0.25">
      <c r="A32">
        <v>24</v>
      </c>
      <c r="B32" s="36" t="s">
        <v>31</v>
      </c>
      <c r="C32" s="9">
        <f>VLOOKUP($B32,'[2]Concentrado municipal'!$E$9:$S$220,13,FALSE)</f>
        <v>2568</v>
      </c>
      <c r="D32" s="9">
        <f>VLOOKUP($B32,'[2]Concentrado municipal'!$E$9:$S$220,15,FALSE)</f>
        <v>3.5089111671</v>
      </c>
      <c r="E32" s="37">
        <f t="shared" si="0"/>
        <v>2.3968147004634964E-3</v>
      </c>
      <c r="F32" s="37">
        <f t="shared" si="2"/>
        <v>8.4102098679258042E-3</v>
      </c>
      <c r="G32" s="37">
        <f t="shared" si="1"/>
        <v>2.280956811509863E-3</v>
      </c>
    </row>
    <row r="33" spans="1:8" ht="13.8" x14ac:dyDescent="0.25">
      <c r="A33">
        <v>25</v>
      </c>
      <c r="B33" s="36" t="s">
        <v>32</v>
      </c>
      <c r="C33" s="9">
        <f>VLOOKUP($B33,'[2]Concentrado municipal'!$E$9:$S$220,13,FALSE)</f>
        <v>4208</v>
      </c>
      <c r="D33" s="9">
        <f>VLOOKUP($B33,'[2]Concentrado municipal'!$E$9:$S$220,15,FALSE)</f>
        <v>3.4968274391</v>
      </c>
      <c r="E33" s="37">
        <f t="shared" si="0"/>
        <v>3.9274907552766325E-3</v>
      </c>
      <c r="F33" s="37">
        <f t="shared" si="2"/>
        <v>1.3733757439862913E-2</v>
      </c>
      <c r="G33" s="37">
        <f t="shared" si="1"/>
        <v>3.7247712092832084E-3</v>
      </c>
    </row>
    <row r="34" spans="1:8" ht="13.8" x14ac:dyDescent="0.25">
      <c r="A34">
        <v>26</v>
      </c>
      <c r="B34" s="36" t="s">
        <v>33</v>
      </c>
      <c r="C34" s="9">
        <f>VLOOKUP($B34,'[2]Concentrado municipal'!$E$9:$S$220,13,FALSE)</f>
        <v>1075</v>
      </c>
      <c r="D34" s="9">
        <f>VLOOKUP($B34,'[2]Concentrado municipal'!$E$9:$S$220,15,FALSE)</f>
        <v>3.5215164928</v>
      </c>
      <c r="E34" s="37">
        <f t="shared" si="0"/>
        <v>1.0033394871488545E-3</v>
      </c>
      <c r="F34" s="37">
        <f t="shared" si="2"/>
        <v>3.5332765518721848E-3</v>
      </c>
      <c r="G34" s="37">
        <f t="shared" si="1"/>
        <v>9.582699295860237E-4</v>
      </c>
    </row>
    <row r="35" spans="1:8" ht="13.8" x14ac:dyDescent="0.25">
      <c r="A35">
        <v>27</v>
      </c>
      <c r="B35" s="36" t="s">
        <v>34</v>
      </c>
      <c r="C35" s="9">
        <f>VLOOKUP($B35,'[2]Concentrado municipal'!$E$9:$S$220,13,FALSE)</f>
        <v>5665</v>
      </c>
      <c r="D35" s="9">
        <f>VLOOKUP($B35,'[2]Concentrado municipal'!$E$9:$S$220,15,FALSE)</f>
        <v>3.7407808925000001</v>
      </c>
      <c r="E35" s="37">
        <f t="shared" si="0"/>
        <v>5.2873657625100105E-3</v>
      </c>
      <c r="F35" s="37">
        <f t="shared" si="2"/>
        <v>1.977887681605614E-2</v>
      </c>
      <c r="G35" s="37">
        <f t="shared" si="1"/>
        <v>5.3642851374794938E-3</v>
      </c>
    </row>
    <row r="36" spans="1:8" ht="13.8" x14ac:dyDescent="0.25">
      <c r="A36">
        <v>28</v>
      </c>
      <c r="B36" s="36" t="s">
        <v>35</v>
      </c>
      <c r="C36" s="9">
        <f>VLOOKUP($B36,'[2]Concentrado municipal'!$E$9:$S$220,13,FALSE)</f>
        <v>3348</v>
      </c>
      <c r="D36" s="9">
        <f>VLOOKUP($B36,'[2]Concentrado municipal'!$E$9:$S$220,15,FALSE)</f>
        <v>3.4256792299000001</v>
      </c>
      <c r="E36" s="37">
        <f t="shared" si="0"/>
        <v>3.1248191655575486E-3</v>
      </c>
      <c r="F36" s="37">
        <f t="shared" si="2"/>
        <v>1.0704628112643944E-2</v>
      </c>
      <c r="G36" s="37">
        <f t="shared" si="1"/>
        <v>2.9032324747726001E-3</v>
      </c>
    </row>
    <row r="37" spans="1:8" ht="13.8" x14ac:dyDescent="0.25">
      <c r="A37">
        <v>29</v>
      </c>
      <c r="B37" s="36" t="s">
        <v>36</v>
      </c>
      <c r="C37" s="9">
        <f>VLOOKUP($B37,'[2]Concentrado municipal'!$E$9:$S$220,13,FALSE)</f>
        <v>6675</v>
      </c>
      <c r="D37" s="9">
        <f>VLOOKUP($B37,'[2]Concentrado municipal'!$E$9:$S$220,15,FALSE)</f>
        <v>3.5632240143999998</v>
      </c>
      <c r="E37" s="37">
        <f t="shared" si="0"/>
        <v>6.2300382109010269E-3</v>
      </c>
      <c r="F37" s="37">
        <f t="shared" si="2"/>
        <v>2.2199021763712148E-2</v>
      </c>
      <c r="G37" s="37">
        <f t="shared" si="1"/>
        <v>6.020659495538005E-3</v>
      </c>
      <c r="H37">
        <v>4</v>
      </c>
    </row>
    <row r="38" spans="1:8" ht="13.8" x14ac:dyDescent="0.25">
      <c r="A38">
        <v>30</v>
      </c>
      <c r="B38" s="36" t="s">
        <v>37</v>
      </c>
      <c r="C38" s="9">
        <f>VLOOKUP($B38,'[2]Concentrado municipal'!$E$9:$S$220,13,FALSE)</f>
        <v>4723</v>
      </c>
      <c r="D38" s="9">
        <f>VLOOKUP($B38,'[2]Concentrado municipal'!$E$9:$S$220,15,FALSE)</f>
        <v>3.8899150521000001</v>
      </c>
      <c r="E38" s="37">
        <f t="shared" si="0"/>
        <v>4.4081603700502694E-3</v>
      </c>
      <c r="F38" s="37">
        <f t="shared" si="2"/>
        <v>1.7147369375529249E-2</v>
      </c>
      <c r="G38" s="37">
        <f t="shared" si="1"/>
        <v>4.6505865597662307E-3</v>
      </c>
    </row>
    <row r="39" spans="1:8" ht="13.8" x14ac:dyDescent="0.25">
      <c r="A39">
        <v>31</v>
      </c>
      <c r="B39" s="36" t="s">
        <v>38</v>
      </c>
      <c r="C39" s="9">
        <f>VLOOKUP($B39,'[2]Concentrado municipal'!$E$9:$S$220,13,FALSE)</f>
        <v>3337</v>
      </c>
      <c r="D39" s="9">
        <f>VLOOKUP($B39,'[2]Concentrado municipal'!$E$9:$S$220,15,FALSE)</f>
        <v>3.6069625567000001</v>
      </c>
      <c r="E39" s="37">
        <f t="shared" si="0"/>
        <v>3.114552435921607E-3</v>
      </c>
      <c r="F39" s="37">
        <f t="shared" si="2"/>
        <v>1.1234074017248012E-2</v>
      </c>
      <c r="G39" s="37">
        <f t="shared" si="1"/>
        <v>3.0468249964096957E-3</v>
      </c>
    </row>
    <row r="40" spans="1:8" ht="13.8" x14ac:dyDescent="0.25">
      <c r="A40">
        <v>32</v>
      </c>
      <c r="B40" s="36" t="s">
        <v>39</v>
      </c>
      <c r="C40" s="9">
        <f>VLOOKUP($B40,'[2]Concentrado municipal'!$E$9:$S$220,13,FALSE)</f>
        <v>9331</v>
      </c>
      <c r="D40" s="9">
        <f>VLOOKUP($B40,'[2]Concentrado municipal'!$E$9:$S$220,15,FALSE)</f>
        <v>3.6986414970000001</v>
      </c>
      <c r="E40" s="37">
        <f t="shared" si="0"/>
        <v>8.7089867484520574E-3</v>
      </c>
      <c r="F40" s="37">
        <f t="shared" si="2"/>
        <v>3.2211419784647879E-2</v>
      </c>
      <c r="G40" s="37">
        <f t="shared" si="1"/>
        <v>8.7361502887580902E-3</v>
      </c>
    </row>
    <row r="41" spans="1:8" ht="13.8" x14ac:dyDescent="0.25">
      <c r="A41">
        <v>33</v>
      </c>
      <c r="B41" s="36" t="s">
        <v>40</v>
      </c>
      <c r="C41" s="9">
        <f>VLOOKUP($B41,'[2]Concentrado municipal'!$E$9:$S$220,13,FALSE)</f>
        <v>5237</v>
      </c>
      <c r="D41" s="9">
        <f>VLOOKUP($B41,'[2]Concentrado municipal'!$E$9:$S$220,15,FALSE)</f>
        <v>3.7494594524</v>
      </c>
      <c r="E41" s="37">
        <f t="shared" si="0"/>
        <v>4.8878966457660943E-3</v>
      </c>
      <c r="F41" s="37">
        <f t="shared" si="2"/>
        <v>1.8326970280821937E-2</v>
      </c>
      <c r="G41" s="37">
        <f t="shared" si="1"/>
        <v>4.9705094584862521E-3</v>
      </c>
    </row>
    <row r="42" spans="1:8" ht="13.8" x14ac:dyDescent="0.25">
      <c r="A42">
        <v>34</v>
      </c>
      <c r="B42" s="36" t="s">
        <v>41</v>
      </c>
      <c r="C42" s="9">
        <f>VLOOKUP($B42,'[2]Concentrado municipal'!$E$9:$S$220,13,FALSE)</f>
        <v>2160</v>
      </c>
      <c r="D42" s="9">
        <f>VLOOKUP($B42,'[2]Concentrado municipal'!$E$9:$S$220,15,FALSE)</f>
        <v>3.5257416236000001</v>
      </c>
      <c r="E42" s="37">
        <f t="shared" si="0"/>
        <v>2.0160123648758381E-3</v>
      </c>
      <c r="F42" s="37">
        <f t="shared" si="2"/>
        <v>7.1079387085350131E-3</v>
      </c>
      <c r="G42" s="37">
        <f t="shared" si="1"/>
        <v>1.9277641661308647E-3</v>
      </c>
    </row>
    <row r="43" spans="1:8" ht="13.8" x14ac:dyDescent="0.25">
      <c r="A43">
        <v>35</v>
      </c>
      <c r="B43" s="36" t="s">
        <v>42</v>
      </c>
      <c r="C43" s="9">
        <f>VLOOKUP($B43,'[2]Concentrado municipal'!$E$9:$S$220,13,FALSE)</f>
        <v>2874</v>
      </c>
      <c r="D43" s="9">
        <f>VLOOKUP($B43,'[2]Concentrado municipal'!$E$9:$S$220,15,FALSE)</f>
        <v>3.7795098957</v>
      </c>
      <c r="E43" s="37">
        <f t="shared" si="0"/>
        <v>2.6824164521542398E-3</v>
      </c>
      <c r="F43" s="37">
        <f t="shared" si="2"/>
        <v>1.0138219525305435E-2</v>
      </c>
      <c r="G43" s="37">
        <f t="shared" si="1"/>
        <v>2.7496151993803889E-3</v>
      </c>
    </row>
    <row r="44" spans="1:8" ht="13.8" x14ac:dyDescent="0.25">
      <c r="A44">
        <v>36</v>
      </c>
      <c r="B44" s="36" t="s">
        <v>43</v>
      </c>
      <c r="C44" s="9">
        <f>VLOOKUP($B44,'[2]Concentrado municipal'!$E$9:$S$220,13,FALSE)</f>
        <v>1504</v>
      </c>
      <c r="D44" s="9">
        <f>VLOOKUP($B44,'[2]Concentrado municipal'!$E$9:$S$220,15,FALSE)</f>
        <v>3.6092314363</v>
      </c>
      <c r="E44" s="37">
        <f t="shared" si="0"/>
        <v>1.4037419429505835E-3</v>
      </c>
      <c r="F44" s="37">
        <f t="shared" si="2"/>
        <v>5.0664295489500875E-3</v>
      </c>
      <c r="G44" s="37">
        <f t="shared" si="1"/>
        <v>1.3740806913493419E-3</v>
      </c>
      <c r="H44">
        <v>5</v>
      </c>
    </row>
    <row r="45" spans="1:8" ht="13.8" x14ac:dyDescent="0.25">
      <c r="A45">
        <v>37</v>
      </c>
      <c r="B45" s="36" t="s">
        <v>44</v>
      </c>
      <c r="C45" s="9">
        <f>VLOOKUP($B45,'[2]Concentrado municipal'!$E$9:$S$220,13,FALSE)</f>
        <v>4860</v>
      </c>
      <c r="D45" s="9">
        <f>VLOOKUP($B45,'[2]Concentrado municipal'!$E$9:$S$220,15,FALSE)</f>
        <v>3.8840696668999999</v>
      </c>
      <c r="E45" s="37">
        <f t="shared" si="0"/>
        <v>4.536027820970635E-3</v>
      </c>
      <c r="F45" s="37">
        <f t="shared" si="2"/>
        <v>1.7618248067646548E-2</v>
      </c>
      <c r="G45" s="37">
        <f t="shared" si="1"/>
        <v>4.7782949020129502E-3</v>
      </c>
    </row>
    <row r="46" spans="1:8" ht="13.8" x14ac:dyDescent="0.25">
      <c r="A46">
        <v>38</v>
      </c>
      <c r="B46" s="36" t="s">
        <v>45</v>
      </c>
      <c r="C46" s="9">
        <f>VLOOKUP($B46,'[2]Concentrado municipal'!$E$9:$S$220,13,FALSE)</f>
        <v>4131</v>
      </c>
      <c r="D46" s="9">
        <f>VLOOKUP($B46,'[2]Concentrado municipal'!$E$9:$S$220,15,FALSE)</f>
        <v>3.5319177687000001</v>
      </c>
      <c r="E46" s="37">
        <f t="shared" si="0"/>
        <v>3.85562364782504E-3</v>
      </c>
      <c r="F46" s="37">
        <f t="shared" si="2"/>
        <v>1.361774567117317E-2</v>
      </c>
      <c r="G46" s="37">
        <f t="shared" si="1"/>
        <v>3.6933073292892793E-3</v>
      </c>
    </row>
    <row r="47" spans="1:8" ht="13.8" x14ac:dyDescent="0.25">
      <c r="A47">
        <v>39</v>
      </c>
      <c r="B47" s="36" t="s">
        <v>46</v>
      </c>
      <c r="C47" s="9">
        <f>VLOOKUP($B47,'[2]Concentrado municipal'!$E$9:$S$220,13,FALSE)</f>
        <v>12274</v>
      </c>
      <c r="D47" s="9">
        <f>VLOOKUP($B47,'[2]Concentrado municipal'!$E$9:$S$220,15,FALSE)</f>
        <v>3.5651500844999999</v>
      </c>
      <c r="E47" s="37">
        <f t="shared" si="0"/>
        <v>1.1455803595595386E-2</v>
      </c>
      <c r="F47" s="37">
        <f t="shared" si="2"/>
        <v>4.084165915685229E-2</v>
      </c>
      <c r="G47" s="37">
        <f t="shared" si="1"/>
        <v>1.1076781924606338E-2</v>
      </c>
    </row>
    <row r="48" spans="1:8" ht="13.8" x14ac:dyDescent="0.25">
      <c r="A48">
        <v>40</v>
      </c>
      <c r="B48" s="36" t="s">
        <v>47</v>
      </c>
      <c r="C48" s="9">
        <f>VLOOKUP($B48,'[2]Concentrado municipal'!$E$9:$S$220,13,FALSE)</f>
        <v>5878</v>
      </c>
      <c r="D48" s="9">
        <f>VLOOKUP($B48,'[2]Concentrado municipal'!$E$9:$S$220,15,FALSE)</f>
        <v>3.7677017926</v>
      </c>
      <c r="E48" s="37">
        <f t="shared" si="0"/>
        <v>5.4861669818241556E-3</v>
      </c>
      <c r="F48" s="37">
        <f t="shared" si="2"/>
        <v>2.0670241171921802E-2</v>
      </c>
      <c r="G48" s="37">
        <f t="shared" si="1"/>
        <v>5.6060345861826469E-3</v>
      </c>
    </row>
    <row r="49" spans="1:8" ht="13.8" x14ac:dyDescent="0.25">
      <c r="A49">
        <v>41</v>
      </c>
      <c r="B49" s="36" t="s">
        <v>48</v>
      </c>
      <c r="C49" s="9">
        <f>VLOOKUP($B49,'[2]Concentrado municipal'!$E$9:$S$220,13,FALSE)</f>
        <v>641</v>
      </c>
      <c r="D49" s="9">
        <f>VLOOKUP($B49,'[2]Concentrado municipal'!$E$9:$S$220,15,FALSE)</f>
        <v>3.7181368861999999</v>
      </c>
      <c r="E49" s="37">
        <f t="shared" si="0"/>
        <v>5.9827033605806118E-4</v>
      </c>
      <c r="F49" s="37">
        <f t="shared" si="2"/>
        <v>2.224451004416747E-3</v>
      </c>
      <c r="G49" s="37">
        <f t="shared" si="1"/>
        <v>6.0329965007706722E-4</v>
      </c>
    </row>
    <row r="50" spans="1:8" ht="13.8" x14ac:dyDescent="0.25">
      <c r="A50">
        <v>42</v>
      </c>
      <c r="B50" s="36" t="s">
        <v>49</v>
      </c>
      <c r="C50" s="9">
        <f>VLOOKUP($B50,'[2]Concentrado municipal'!$E$9:$S$220,13,FALSE)</f>
        <v>1167</v>
      </c>
      <c r="D50" s="9">
        <f>VLOOKUP($B50,'[2]Concentrado municipal'!$E$9:$S$220,15,FALSE)</f>
        <v>3.5001020839999999</v>
      </c>
      <c r="E50" s="37">
        <f t="shared" si="0"/>
        <v>1.0892066804676402E-3</v>
      </c>
      <c r="F50" s="37">
        <f t="shared" si="2"/>
        <v>3.8123345722115096E-3</v>
      </c>
      <c r="G50" s="37">
        <f t="shared" si="1"/>
        <v>1.0339540447621442E-3</v>
      </c>
      <c r="H50">
        <v>6</v>
      </c>
    </row>
    <row r="51" spans="1:8" ht="13.8" x14ac:dyDescent="0.25">
      <c r="A51">
        <v>43</v>
      </c>
      <c r="B51" s="36" t="s">
        <v>50</v>
      </c>
      <c r="C51" s="9">
        <f>VLOOKUP($B51,'[2]Concentrado municipal'!$E$9:$S$220,13,FALSE)</f>
        <v>3578</v>
      </c>
      <c r="D51" s="9">
        <f>VLOOKUP($B51,'[2]Concentrado municipal'!$E$9:$S$220,15,FALSE)</f>
        <v>3.5703110996</v>
      </c>
      <c r="E51" s="37">
        <f t="shared" si="0"/>
        <v>3.3394871488545128E-3</v>
      </c>
      <c r="F51" s="37">
        <f t="shared" si="2"/>
        <v>1.1923008034526825E-2</v>
      </c>
      <c r="G51" s="37">
        <f t="shared" si="1"/>
        <v>3.233672740291326E-3</v>
      </c>
    </row>
    <row r="52" spans="1:8" ht="13.8" x14ac:dyDescent="0.25">
      <c r="A52">
        <v>44</v>
      </c>
      <c r="B52" s="36" t="s">
        <v>51</v>
      </c>
      <c r="C52" s="9">
        <f>VLOOKUP($B52,'[2]Concentrado municipal'!$E$9:$S$220,13,FALSE)</f>
        <v>12518</v>
      </c>
      <c r="D52" s="9">
        <f>VLOOKUP($B52,'[2]Concentrado municipal'!$E$9:$S$220,15,FALSE)</f>
        <v>3.5594139601000001</v>
      </c>
      <c r="E52" s="37">
        <f t="shared" si="0"/>
        <v>1.1683538325701731E-2</v>
      </c>
      <c r="F52" s="37">
        <f t="shared" si="2"/>
        <v>4.1586549419866121E-2</v>
      </c>
      <c r="G52" s="37">
        <f t="shared" si="1"/>
        <v>1.1278805720198945E-2</v>
      </c>
    </row>
    <row r="53" spans="1:8" ht="13.8" x14ac:dyDescent="0.25">
      <c r="A53">
        <v>45</v>
      </c>
      <c r="B53" s="36" t="s">
        <v>52</v>
      </c>
      <c r="C53" s="9">
        <v>5085</v>
      </c>
      <c r="D53" s="9">
        <v>3.7548750709999998</v>
      </c>
      <c r="E53" s="37">
        <f t="shared" si="0"/>
        <v>4.7460291089785351E-3</v>
      </c>
      <c r="F53" s="37">
        <f t="shared" si="2"/>
        <v>1.7820746387543843E-2</v>
      </c>
      <c r="G53" s="37">
        <f t="shared" si="1"/>
        <v>4.833215044238004E-3</v>
      </c>
    </row>
    <row r="54" spans="1:8" ht="13.8" x14ac:dyDescent="0.25">
      <c r="A54">
        <v>46</v>
      </c>
      <c r="B54" s="36" t="s">
        <v>53</v>
      </c>
      <c r="C54" s="9">
        <f>VLOOKUP($B54,'[2]Concentrado municipal'!$E$9:$S$220,13,FALSE)</f>
        <v>2039</v>
      </c>
      <c r="D54" s="9">
        <f>VLOOKUP($B54,'[2]Concentrado municipal'!$E$9:$S$220,15,FALSE)</f>
        <v>3.3917876697999998</v>
      </c>
      <c r="E54" s="37">
        <f t="shared" si="0"/>
        <v>1.9030783388804785E-3</v>
      </c>
      <c r="F54" s="37">
        <f t="shared" si="2"/>
        <v>6.4548376444782726E-3</v>
      </c>
      <c r="G54" s="37">
        <f t="shared" si="1"/>
        <v>1.7506347788671956E-3</v>
      </c>
    </row>
    <row r="55" spans="1:8" ht="13.8" x14ac:dyDescent="0.25">
      <c r="A55">
        <v>47</v>
      </c>
      <c r="B55" s="36" t="s">
        <v>54</v>
      </c>
      <c r="C55" s="9">
        <f>VLOOKUP($B55,'[2]Concentrado municipal'!$E$9:$S$220,13,FALSE)</f>
        <v>13214</v>
      </c>
      <c r="D55" s="9">
        <f>VLOOKUP($B55,'[2]Concentrado municipal'!$E$9:$S$220,15,FALSE)</f>
        <v>3.8016506273999999</v>
      </c>
      <c r="E55" s="37">
        <f t="shared" si="0"/>
        <v>1.2333142309939501E-2</v>
      </c>
      <c r="F55" s="37">
        <f t="shared" si="2"/>
        <v>4.6886298200394992E-2</v>
      </c>
      <c r="G55" s="37">
        <f t="shared" si="1"/>
        <v>1.271616558042557E-2</v>
      </c>
    </row>
    <row r="56" spans="1:8" ht="13.8" x14ac:dyDescent="0.25">
      <c r="A56">
        <v>48</v>
      </c>
      <c r="B56" s="36" t="s">
        <v>55</v>
      </c>
      <c r="C56" s="9">
        <f>VLOOKUP($B56,'[2]Concentrado municipal'!$E$9:$S$220,13,FALSE)</f>
        <v>12050</v>
      </c>
      <c r="D56" s="9">
        <f>VLOOKUP($B56,'[2]Concentrado municipal'!$E$9:$S$220,15,FALSE)</f>
        <v>3.6440029586999998</v>
      </c>
      <c r="E56" s="37">
        <f t="shared" si="0"/>
        <v>1.1246735646645299E-2</v>
      </c>
      <c r="F56" s="37">
        <f t="shared" si="2"/>
        <v>4.0983137972092222E-2</v>
      </c>
      <c r="G56" s="37">
        <f t="shared" si="1"/>
        <v>1.1115152794343677E-2</v>
      </c>
    </row>
    <row r="57" spans="1:8" ht="13.8" x14ac:dyDescent="0.25">
      <c r="A57">
        <v>49</v>
      </c>
      <c r="B57" s="36" t="s">
        <v>56</v>
      </c>
      <c r="C57" s="9">
        <f>VLOOKUP($B57,'[2]Concentrado municipal'!$E$9:$S$220,13,FALSE)</f>
        <v>2498</v>
      </c>
      <c r="D57" s="9">
        <f>VLOOKUP($B57,'[2]Concentrado municipal'!$E$9:$S$220,15,FALSE)</f>
        <v>3.5520588235999999</v>
      </c>
      <c r="E57" s="37">
        <f t="shared" si="0"/>
        <v>2.3314809664165938E-3</v>
      </c>
      <c r="F57" s="37">
        <f t="shared" si="2"/>
        <v>8.2815575388155167E-3</v>
      </c>
      <c r="G57" s="37">
        <f t="shared" si="1"/>
        <v>2.2460646493630116E-3</v>
      </c>
    </row>
    <row r="58" spans="1:8" ht="13.8" x14ac:dyDescent="0.25">
      <c r="A58">
        <v>50</v>
      </c>
      <c r="B58" s="36" t="s">
        <v>57</v>
      </c>
      <c r="C58" s="9">
        <f>VLOOKUP($B58,'[2]Concentrado municipal'!$E$9:$S$220,13,FALSE)</f>
        <v>5396</v>
      </c>
      <c r="D58" s="9">
        <f>VLOOKUP($B58,'[2]Concentrado municipal'!$E$9:$S$220,15,FALSE)</f>
        <v>3.8836548293000002</v>
      </c>
      <c r="E58" s="37">
        <f t="shared" si="0"/>
        <v>5.0362975559583431E-3</v>
      </c>
      <c r="F58" s="37">
        <f t="shared" si="2"/>
        <v>1.9559241324989408E-2</v>
      </c>
      <c r="G58" s="37">
        <f t="shared" si="1"/>
        <v>5.3047171745789993E-3</v>
      </c>
    </row>
    <row r="59" spans="1:8" ht="13.8" x14ac:dyDescent="0.25">
      <c r="A59">
        <v>51</v>
      </c>
      <c r="B59" s="36" t="s">
        <v>58</v>
      </c>
      <c r="C59" s="9">
        <f>VLOOKUP($B59,'[2]Concentrado municipal'!$E$9:$S$220,13,FALSE)</f>
        <v>6496</v>
      </c>
      <c r="D59" s="9">
        <f>VLOOKUP($B59,'[2]Concentrado municipal'!$E$9:$S$220,15,FALSE)</f>
        <v>3.7893425918000001</v>
      </c>
      <c r="E59" s="37">
        <f t="shared" si="0"/>
        <v>6.0629705195525199E-3</v>
      </c>
      <c r="F59" s="37">
        <f t="shared" si="2"/>
        <v>2.2974672422568138E-2</v>
      </c>
      <c r="G59" s="37">
        <f t="shared" si="1"/>
        <v>6.231025905110852E-3</v>
      </c>
    </row>
    <row r="60" spans="1:8" ht="13.8" x14ac:dyDescent="0.25">
      <c r="A60">
        <v>52</v>
      </c>
      <c r="B60" s="36" t="s">
        <v>59</v>
      </c>
      <c r="C60" s="9">
        <f>VLOOKUP($B60,'[2]Concentrado municipal'!$E$9:$S$220,13,FALSE)</f>
        <v>1408</v>
      </c>
      <c r="D60" s="9">
        <f>VLOOKUP($B60,'[2]Concentrado municipal'!$E$9:$S$220,15,FALSE)</f>
        <v>3.6567660248</v>
      </c>
      <c r="E60" s="37">
        <f t="shared" si="0"/>
        <v>1.3141413934005461E-3</v>
      </c>
      <c r="F60" s="37">
        <f t="shared" si="2"/>
        <v>4.8055075991704482E-3</v>
      </c>
      <c r="G60" s="37">
        <f t="shared" si="1"/>
        <v>1.3033153111782661E-3</v>
      </c>
    </row>
    <row r="61" spans="1:8" ht="13.8" x14ac:dyDescent="0.25">
      <c r="A61">
        <v>53</v>
      </c>
      <c r="B61" s="36" t="s">
        <v>60</v>
      </c>
      <c r="C61" s="9">
        <f>VLOOKUP($B61,'[2]Concentrado municipal'!$E$9:$S$220,13,FALSE)</f>
        <v>2117</v>
      </c>
      <c r="D61" s="9">
        <f>VLOOKUP($B61,'[2]Concentrado municipal'!$E$9:$S$220,15,FALSE)</f>
        <v>3.5832868864999998</v>
      </c>
      <c r="E61" s="37">
        <f t="shared" si="0"/>
        <v>1.9758787853898837E-3</v>
      </c>
      <c r="F61" s="37">
        <f t="shared" si="2"/>
        <v>7.0801405410011176E-3</v>
      </c>
      <c r="G61" s="37">
        <f t="shared" si="1"/>
        <v>1.9202249464705153E-3</v>
      </c>
    </row>
    <row r="62" spans="1:8" ht="13.8" x14ac:dyDescent="0.25">
      <c r="A62">
        <v>54</v>
      </c>
      <c r="B62" s="36" t="s">
        <v>61</v>
      </c>
      <c r="C62" s="9">
        <f>VLOOKUP($B62,'[2]Concentrado municipal'!$E$9:$S$220,13,FALSE)</f>
        <v>808</v>
      </c>
      <c r="D62" s="9">
        <f>VLOOKUP($B62,'[2]Concentrado municipal'!$E$9:$S$220,15,FALSE)</f>
        <v>3.6417366913999998</v>
      </c>
      <c r="E62" s="37">
        <f t="shared" si="0"/>
        <v>7.5413795871281345E-4</v>
      </c>
      <c r="F62" s="37">
        <f t="shared" si="2"/>
        <v>2.7463718746219509E-3</v>
      </c>
      <c r="G62" s="37">
        <f t="shared" si="1"/>
        <v>7.4485128584585701E-4</v>
      </c>
    </row>
    <row r="63" spans="1:8" ht="13.8" x14ac:dyDescent="0.25">
      <c r="A63">
        <v>55</v>
      </c>
      <c r="B63" s="36" t="s">
        <v>62</v>
      </c>
      <c r="C63" s="9">
        <f>VLOOKUP($B63,'[2]Concentrado municipal'!$E$9:$S$220,13,FALSE)</f>
        <v>2927</v>
      </c>
      <c r="D63" s="9">
        <f>VLOOKUP($B63,'[2]Concentrado municipal'!$E$9:$S$220,15,FALSE)</f>
        <v>3.6752415036000001</v>
      </c>
      <c r="E63" s="37">
        <f t="shared" si="0"/>
        <v>2.7318834222183229E-3</v>
      </c>
      <c r="F63" s="37">
        <f t="shared" si="2"/>
        <v>1.0040331336333582E-2</v>
      </c>
      <c r="G63" s="37">
        <f t="shared" si="1"/>
        <v>2.7230666667149633E-3</v>
      </c>
    </row>
    <row r="64" spans="1:8" ht="13.8" x14ac:dyDescent="0.25">
      <c r="A64">
        <v>56</v>
      </c>
      <c r="B64" s="36" t="s">
        <v>63</v>
      </c>
      <c r="C64" s="9">
        <f>VLOOKUP($B64,'[2]Concentrado municipal'!$E$9:$S$220,13,FALSE)</f>
        <v>2406</v>
      </c>
      <c r="D64" s="9">
        <f>VLOOKUP($B64,'[2]Concentrado municipal'!$E$9:$S$220,15,FALSE)</f>
        <v>3.5890691488000002</v>
      </c>
      <c r="E64" s="37">
        <f t="shared" si="0"/>
        <v>2.2456137730978085E-3</v>
      </c>
      <c r="F64" s="37">
        <f t="shared" si="2"/>
        <v>8.059663113145708E-3</v>
      </c>
      <c r="G64" s="37">
        <f t="shared" si="1"/>
        <v>2.1858840344180903E-3</v>
      </c>
    </row>
    <row r="65" spans="1:8" ht="13.8" x14ac:dyDescent="0.25">
      <c r="A65">
        <v>57</v>
      </c>
      <c r="B65" s="36" t="s">
        <v>64</v>
      </c>
      <c r="C65" s="9">
        <f>VLOOKUP($B65,'[2]Concentrado municipal'!$E$9:$S$220,13,FALSE)</f>
        <v>2928</v>
      </c>
      <c r="D65" s="9">
        <f>VLOOKUP($B65,'[2]Concentrado municipal'!$E$9:$S$220,15,FALSE)</f>
        <v>3.5947215657</v>
      </c>
      <c r="E65" s="37">
        <f t="shared" si="0"/>
        <v>2.7328167612761358E-3</v>
      </c>
      <c r="F65" s="37">
        <f t="shared" si="2"/>
        <v>9.8237153468657534E-3</v>
      </c>
      <c r="G65" s="37">
        <f t="shared" si="1"/>
        <v>2.6643176313855452E-3</v>
      </c>
    </row>
    <row r="66" spans="1:8" ht="13.8" x14ac:dyDescent="0.25">
      <c r="A66">
        <v>58</v>
      </c>
      <c r="B66" s="36" t="s">
        <v>65</v>
      </c>
      <c r="C66" s="9">
        <f>VLOOKUP($B66,'[2]Concentrado municipal'!$E$9:$S$220,13,FALSE)</f>
        <v>16924</v>
      </c>
      <c r="D66" s="9">
        <f>VLOOKUP($B66,'[2]Concentrado municipal'!$E$9:$S$220,15,FALSE)</f>
        <v>3.7266700586999999</v>
      </c>
      <c r="E66" s="37">
        <f t="shared" si="0"/>
        <v>1.5795830214425315E-2</v>
      </c>
      <c r="F66" s="37">
        <f t="shared" si="2"/>
        <v>5.8865847512407622E-2</v>
      </c>
      <c r="G66" s="37">
        <f t="shared" si="1"/>
        <v>1.5965173040544112E-2</v>
      </c>
    </row>
    <row r="67" spans="1:8" ht="13.8" x14ac:dyDescent="0.25">
      <c r="A67">
        <v>59</v>
      </c>
      <c r="B67" s="36" t="s">
        <v>66</v>
      </c>
      <c r="C67" s="9">
        <f>VLOOKUP($B67,'[2]Concentrado municipal'!$E$9:$S$220,13,FALSE)</f>
        <v>2362</v>
      </c>
      <c r="D67" s="9">
        <f>VLOOKUP($B67,'[2]Concentrado municipal'!$E$9:$S$220,15,FALSE)</f>
        <v>3.7935843752</v>
      </c>
      <c r="E67" s="37">
        <f t="shared" si="0"/>
        <v>2.2045468545540412E-3</v>
      </c>
      <c r="F67" s="37">
        <f t="shared" si="2"/>
        <v>8.3631345018325177E-3</v>
      </c>
      <c r="G67" s="37">
        <f t="shared" si="1"/>
        <v>2.2681893682913166E-3</v>
      </c>
    </row>
    <row r="68" spans="1:8" ht="13.8" x14ac:dyDescent="0.25">
      <c r="A68">
        <v>60</v>
      </c>
      <c r="B68" s="36" t="s">
        <v>67</v>
      </c>
      <c r="C68" s="9">
        <f>VLOOKUP($B68,'[2]Concentrado municipal'!$E$9:$S$220,13,FALSE)</f>
        <v>3232</v>
      </c>
      <c r="D68" s="9">
        <f>VLOOKUP($B68,'[2]Concentrado municipal'!$E$9:$S$220,15,FALSE)</f>
        <v>3.738477794</v>
      </c>
      <c r="E68" s="37">
        <f t="shared" si="0"/>
        <v>3.0165518348512538E-3</v>
      </c>
      <c r="F68" s="37">
        <f t="shared" si="2"/>
        <v>1.1277312049041368E-2</v>
      </c>
      <c r="G68" s="37">
        <f t="shared" si="1"/>
        <v>3.0585517053365987E-3</v>
      </c>
    </row>
    <row r="69" spans="1:8" ht="13.8" x14ac:dyDescent="0.25">
      <c r="A69">
        <v>61</v>
      </c>
      <c r="B69" s="36" t="s">
        <v>68</v>
      </c>
      <c r="C69" s="9">
        <f>VLOOKUP($B69,'[2]Concentrado municipal'!$E$9:$S$220,13,FALSE)</f>
        <v>16156</v>
      </c>
      <c r="D69" s="9">
        <f>VLOOKUP($B69,'[2]Concentrado municipal'!$E$9:$S$220,15,FALSE)</f>
        <v>3.8052053597</v>
      </c>
      <c r="E69" s="37">
        <f t="shared" si="0"/>
        <v>1.5079025818025017E-2</v>
      </c>
      <c r="F69" s="37">
        <f t="shared" si="2"/>
        <v>5.7378789861803468E-2</v>
      </c>
      <c r="G69" s="37">
        <f t="shared" si="1"/>
        <v>1.5561863928105763E-2</v>
      </c>
    </row>
    <row r="70" spans="1:8" ht="13.8" x14ac:dyDescent="0.25">
      <c r="A70">
        <v>62</v>
      </c>
      <c r="B70" s="36" t="s">
        <v>69</v>
      </c>
      <c r="C70" s="9">
        <f>VLOOKUP($B70,'[2]Concentrado municipal'!$E$9:$S$220,13,FALSE)</f>
        <v>2912</v>
      </c>
      <c r="D70" s="9">
        <f>VLOOKUP($B70,'[2]Concentrado municipal'!$E$9:$S$220,15,FALSE)</f>
        <v>3.8155071403999998</v>
      </c>
      <c r="E70" s="37">
        <f t="shared" si="0"/>
        <v>2.7178833363511296E-3</v>
      </c>
      <c r="F70" s="37">
        <f t="shared" si="2"/>
        <v>1.037010327662191E-2</v>
      </c>
      <c r="G70" s="37">
        <f t="shared" si="1"/>
        <v>2.8125050475946304E-3</v>
      </c>
    </row>
    <row r="71" spans="1:8" ht="13.8" x14ac:dyDescent="0.25">
      <c r="A71">
        <v>63</v>
      </c>
      <c r="B71" s="36" t="s">
        <v>70</v>
      </c>
      <c r="C71" s="9">
        <f>VLOOKUP($B71,'[2]Concentrado municipal'!$E$9:$S$220,13,FALSE)</f>
        <v>3652</v>
      </c>
      <c r="D71" s="9">
        <f>VLOOKUP($B71,'[2]Concentrado municipal'!$E$9:$S$220,15,FALSE)</f>
        <v>3.6726373673000001</v>
      </c>
      <c r="E71" s="37">
        <f t="shared" si="0"/>
        <v>3.4085542391326666E-3</v>
      </c>
      <c r="F71" s="37">
        <f t="shared" si="2"/>
        <v>1.2518383667107452E-2</v>
      </c>
      <c r="G71" s="37">
        <f t="shared" si="1"/>
        <v>3.3951462499739924E-3</v>
      </c>
    </row>
    <row r="72" spans="1:8" ht="13.8" x14ac:dyDescent="0.25">
      <c r="A72">
        <v>64</v>
      </c>
      <c r="B72" s="36" t="s">
        <v>71</v>
      </c>
      <c r="C72" s="9">
        <f>VLOOKUP($B72,'[2]Concentrado municipal'!$E$9:$S$220,13,FALSE)</f>
        <v>2178</v>
      </c>
      <c r="D72" s="9">
        <f>VLOOKUP($B72,'[2]Concentrado municipal'!$E$9:$S$220,15,FALSE)</f>
        <v>3.7821195435999999</v>
      </c>
      <c r="E72" s="37">
        <f t="shared" si="0"/>
        <v>2.0328124679164701E-3</v>
      </c>
      <c r="F72" s="37">
        <f t="shared" si="2"/>
        <v>7.6883397633806293E-3</v>
      </c>
      <c r="G72" s="37">
        <f t="shared" si="1"/>
        <v>2.0851763782216105E-3</v>
      </c>
    </row>
    <row r="73" spans="1:8" ht="13.8" x14ac:dyDescent="0.25">
      <c r="A73">
        <v>65</v>
      </c>
      <c r="B73" s="36" t="s">
        <v>72</v>
      </c>
      <c r="C73" s="9">
        <f>VLOOKUP($B73,'[2]Concentrado municipal'!$E$9:$S$220,13,FALSE)</f>
        <v>5203</v>
      </c>
      <c r="D73" s="9">
        <f>VLOOKUP($B73,'[2]Concentrado municipal'!$E$9:$S$220,15,FALSE)</f>
        <v>3.7781886897999999</v>
      </c>
      <c r="E73" s="37">
        <f t="shared" ref="E73:E136" si="3">+C73/$C$221</f>
        <v>4.8561631178004562E-3</v>
      </c>
      <c r="F73" s="37">
        <f t="shared" si="2"/>
        <v>1.8347500567497586E-2</v>
      </c>
      <c r="G73" s="37">
        <f t="shared" ref="G73:G136" si="4">+F73/$F$221</f>
        <v>4.976077535617557E-3</v>
      </c>
      <c r="H73">
        <v>7</v>
      </c>
    </row>
    <row r="74" spans="1:8" ht="13.8" x14ac:dyDescent="0.25">
      <c r="A74">
        <v>66</v>
      </c>
      <c r="B74" s="36" t="s">
        <v>73</v>
      </c>
      <c r="C74" s="9">
        <f>VLOOKUP($B74,'[2]Concentrado municipal'!$E$9:$S$220,13,FALSE)</f>
        <v>7400</v>
      </c>
      <c r="D74" s="9">
        <f>VLOOKUP($B74,'[2]Concentrado municipal'!$E$9:$S$220,15,FALSE)</f>
        <v>3.7229693942000002</v>
      </c>
      <c r="E74" s="37">
        <f t="shared" si="3"/>
        <v>6.9067090278153703E-3</v>
      </c>
      <c r="F74" s="37">
        <f t="shared" ref="F74:F137" si="5">+D74*E74</f>
        <v>2.571346632520146E-2</v>
      </c>
      <c r="G74" s="37">
        <f t="shared" si="4"/>
        <v>6.9738219477349182E-3</v>
      </c>
    </row>
    <row r="75" spans="1:8" ht="13.8" x14ac:dyDescent="0.25">
      <c r="A75">
        <v>67</v>
      </c>
      <c r="B75" s="36" t="s">
        <v>74</v>
      </c>
      <c r="C75" s="9">
        <f>VLOOKUP($B75,'[2]Concentrado municipal'!$E$9:$S$220,13,FALSE)</f>
        <v>7812</v>
      </c>
      <c r="D75" s="9">
        <f>VLOOKUP($B75,'[2]Concentrado municipal'!$E$9:$S$220,15,FALSE)</f>
        <v>4.1062689797000003</v>
      </c>
      <c r="E75" s="37">
        <f t="shared" si="3"/>
        <v>7.2912447196342807E-3</v>
      </c>
      <c r="F75" s="37">
        <f t="shared" si="5"/>
        <v>2.9939812015635673E-2</v>
      </c>
      <c r="G75" s="37">
        <f t="shared" si="4"/>
        <v>8.1200611191444179E-3</v>
      </c>
    </row>
    <row r="76" spans="1:8" ht="13.8" x14ac:dyDescent="0.25">
      <c r="A76">
        <v>68</v>
      </c>
      <c r="B76" s="36" t="s">
        <v>75</v>
      </c>
      <c r="C76" s="9">
        <f>VLOOKUP($B76,'[2]Concentrado municipal'!$E$9:$S$220,13,FALSE)</f>
        <v>3586</v>
      </c>
      <c r="D76" s="9">
        <f>VLOOKUP($B76,'[2]Concentrado municipal'!$E$9:$S$220,15,FALSE)</f>
        <v>3.5777134717000001</v>
      </c>
      <c r="E76" s="37">
        <f t="shared" si="3"/>
        <v>3.3469538613170161E-3</v>
      </c>
      <c r="F76" s="37">
        <f t="shared" si="5"/>
        <v>1.1974441918792222E-2</v>
      </c>
      <c r="G76" s="37">
        <f t="shared" si="4"/>
        <v>3.247622269553965E-3</v>
      </c>
    </row>
    <row r="77" spans="1:8" ht="13.8" x14ac:dyDescent="0.25">
      <c r="A77">
        <v>69</v>
      </c>
      <c r="B77" s="36" t="s">
        <v>76</v>
      </c>
      <c r="C77" s="9">
        <f>VLOOKUP($B77,'[2]Concentrado municipal'!$E$9:$S$220,13,FALSE)</f>
        <v>3184</v>
      </c>
      <c r="D77" s="9">
        <f>VLOOKUP($B77,'[2]Concentrado municipal'!$E$9:$S$220,15,FALSE)</f>
        <v>3.5408965486000001</v>
      </c>
      <c r="E77" s="37">
        <f t="shared" si="3"/>
        <v>2.9717515600762353E-3</v>
      </c>
      <c r="F77" s="37">
        <f t="shared" si="5"/>
        <v>1.0522664842370608E-2</v>
      </c>
      <c r="G77" s="37">
        <f t="shared" si="4"/>
        <v>2.853881701451537E-3</v>
      </c>
    </row>
    <row r="78" spans="1:8" ht="13.8" x14ac:dyDescent="0.25">
      <c r="A78">
        <v>70</v>
      </c>
      <c r="B78" s="36" t="s">
        <v>77</v>
      </c>
      <c r="C78" s="9">
        <f>VLOOKUP($B78,'[2]Concentrado municipal'!$E$9:$S$220,13,FALSE)</f>
        <v>4658</v>
      </c>
      <c r="D78" s="9">
        <f>VLOOKUP($B78,'[2]Concentrado municipal'!$E$9:$S$220,15,FALSE)</f>
        <v>3.6036086844000002</v>
      </c>
      <c r="E78" s="37">
        <f t="shared" si="3"/>
        <v>4.3474933312924319E-3</v>
      </c>
      <c r="F78" s="37">
        <f t="shared" si="5"/>
        <v>1.5666664724016493E-2</v>
      </c>
      <c r="G78" s="37">
        <f t="shared" si="4"/>
        <v>4.2490004621846579E-3</v>
      </c>
    </row>
    <row r="79" spans="1:8" ht="13.8" x14ac:dyDescent="0.25">
      <c r="A79">
        <v>71</v>
      </c>
      <c r="B79" s="36" t="s">
        <v>78</v>
      </c>
      <c r="C79" s="9">
        <f>VLOOKUP($B79,'[2]Concentrado municipal'!$E$9:$S$220,13,FALSE)</f>
        <v>7946</v>
      </c>
      <c r="D79" s="9">
        <f>VLOOKUP($B79,'[2]Concentrado municipal'!$E$9:$S$220,15,FALSE)</f>
        <v>3.6842806244999999</v>
      </c>
      <c r="E79" s="37">
        <f t="shared" si="3"/>
        <v>7.4163121533812075E-3</v>
      </c>
      <c r="F79" s="37">
        <f t="shared" si="5"/>
        <v>2.7323775171946254E-2</v>
      </c>
      <c r="G79" s="37">
        <f t="shared" si="4"/>
        <v>7.4105583657671364E-3</v>
      </c>
    </row>
    <row r="80" spans="1:8" ht="13.8" x14ac:dyDescent="0.25">
      <c r="A80">
        <v>72</v>
      </c>
      <c r="B80" s="36" t="s">
        <v>79</v>
      </c>
      <c r="C80" s="9">
        <f>VLOOKUP($B80,'[2]Concentrado municipal'!$E$9:$S$220,13,FALSE)</f>
        <v>3108</v>
      </c>
      <c r="D80" s="9">
        <f>VLOOKUP($B80,'[2]Concentrado municipal'!$E$9:$S$220,15,FALSE)</f>
        <v>3.5524917953999999</v>
      </c>
      <c r="E80" s="37">
        <f t="shared" si="3"/>
        <v>2.9008177916824557E-3</v>
      </c>
      <c r="F80" s="37">
        <f t="shared" si="5"/>
        <v>1.030513140490227E-2</v>
      </c>
      <c r="G80" s="37">
        <f t="shared" si="4"/>
        <v>2.7948838424543591E-3</v>
      </c>
      <c r="H80">
        <v>8</v>
      </c>
    </row>
    <row r="81" spans="1:8" ht="13.8" x14ac:dyDescent="0.25">
      <c r="A81">
        <v>73</v>
      </c>
      <c r="B81" s="36" t="s">
        <v>80</v>
      </c>
      <c r="C81" s="9">
        <f>VLOOKUP($B81,'[2]Concentrado municipal'!$E$9:$S$220,13,FALSE)</f>
        <v>9973</v>
      </c>
      <c r="D81" s="9">
        <f>VLOOKUP($B81,'[2]Concentrado municipal'!$E$9:$S$220,15,FALSE)</f>
        <v>3.7312563412999999</v>
      </c>
      <c r="E81" s="37">
        <f t="shared" si="3"/>
        <v>9.3081904235679316E-3</v>
      </c>
      <c r="F81" s="37">
        <f t="shared" si="5"/>
        <v>3.4731244543965777E-2</v>
      </c>
      <c r="G81" s="37">
        <f t="shared" si="4"/>
        <v>9.4195590905404494E-3</v>
      </c>
    </row>
    <row r="82" spans="1:8" ht="13.8" x14ac:dyDescent="0.25">
      <c r="A82">
        <v>74</v>
      </c>
      <c r="B82" s="36" t="s">
        <v>81</v>
      </c>
      <c r="C82" s="9">
        <f>VLOOKUP($B82,'[2]Concentrado municipal'!$E$9:$S$220,13,FALSE)</f>
        <v>633</v>
      </c>
      <c r="D82" s="9">
        <f>VLOOKUP($B82,'[2]Concentrado municipal'!$E$9:$S$220,15,FALSE)</f>
        <v>3.6207371305999998</v>
      </c>
      <c r="E82" s="37">
        <f t="shared" si="3"/>
        <v>5.908036235955581E-4</v>
      </c>
      <c r="F82" s="37">
        <f t="shared" si="5"/>
        <v>2.1391446168454635E-3</v>
      </c>
      <c r="G82" s="37">
        <f t="shared" si="4"/>
        <v>5.8016346336452228E-4</v>
      </c>
    </row>
    <row r="83" spans="1:8" ht="13.8" x14ac:dyDescent="0.25">
      <c r="A83">
        <v>75</v>
      </c>
      <c r="B83" s="36" t="s">
        <v>82</v>
      </c>
      <c r="C83" s="9">
        <f>VLOOKUP($B83,'[2]Concentrado municipal'!$E$9:$S$220,13,FALSE)</f>
        <v>3090</v>
      </c>
      <c r="D83" s="9">
        <f>VLOOKUP($B83,'[2]Concentrado municipal'!$E$9:$S$220,15,FALSE)</f>
        <v>3.6360024137</v>
      </c>
      <c r="E83" s="37">
        <f t="shared" si="3"/>
        <v>2.8840176886418237E-3</v>
      </c>
      <c r="F83" s="37">
        <f t="shared" si="5"/>
        <v>1.0486295277055167E-2</v>
      </c>
      <c r="G83" s="37">
        <f t="shared" si="4"/>
        <v>2.8440178087496097E-3</v>
      </c>
    </row>
    <row r="84" spans="1:8" ht="13.8" x14ac:dyDescent="0.25">
      <c r="A84">
        <v>76</v>
      </c>
      <c r="B84" s="36" t="s">
        <v>83</v>
      </c>
      <c r="C84" s="9">
        <f>VLOOKUP($B84,'[2]Concentrado municipal'!$E$9:$S$220,13,FALSE)</f>
        <v>7366</v>
      </c>
      <c r="D84" s="9">
        <f>VLOOKUP($B84,'[2]Concentrado municipal'!$E$9:$S$220,15,FALSE)</f>
        <v>3.7395075592000002</v>
      </c>
      <c r="E84" s="37">
        <f t="shared" si="3"/>
        <v>6.8749754998497321E-3</v>
      </c>
      <c r="F84" s="37">
        <f t="shared" si="5"/>
        <v>2.5709022851002874E-2</v>
      </c>
      <c r="G84" s="37">
        <f t="shared" si="4"/>
        <v>6.9726168205265365E-3</v>
      </c>
    </row>
    <row r="85" spans="1:8" ht="13.8" x14ac:dyDescent="0.25">
      <c r="A85">
        <v>77</v>
      </c>
      <c r="B85" s="36" t="s">
        <v>84</v>
      </c>
      <c r="C85" s="9">
        <f>VLOOKUP($B85,'[2]Concentrado municipal'!$E$9:$S$220,13,FALSE)</f>
        <v>5948</v>
      </c>
      <c r="D85" s="9">
        <f>VLOOKUP($B85,'[2]Concentrado municipal'!$E$9:$S$220,15,FALSE)</f>
        <v>3.6880289669000001</v>
      </c>
      <c r="E85" s="37">
        <f t="shared" si="3"/>
        <v>5.5515007158710578E-3</v>
      </c>
      <c r="F85" s="37">
        <f t="shared" si="5"/>
        <v>2.0474095449898547E-2</v>
      </c>
      <c r="G85" s="37">
        <f t="shared" si="4"/>
        <v>5.5528373499990737E-3</v>
      </c>
    </row>
    <row r="86" spans="1:8" ht="13.8" x14ac:dyDescent="0.25">
      <c r="A86">
        <v>78</v>
      </c>
      <c r="B86" s="36" t="s">
        <v>85</v>
      </c>
      <c r="C86" s="9">
        <f>VLOOKUP($B86,'[2]Concentrado municipal'!$E$9:$S$220,13,FALSE)</f>
        <v>3758</v>
      </c>
      <c r="D86" s="9">
        <f>VLOOKUP($B86,'[2]Concentrado municipal'!$E$9:$S$220,15,FALSE)</f>
        <v>3.5934043780999998</v>
      </c>
      <c r="E86" s="37">
        <f t="shared" si="3"/>
        <v>3.5074881792608328E-3</v>
      </c>
      <c r="F86" s="37">
        <f t="shared" si="5"/>
        <v>1.2603823379489874E-2</v>
      </c>
      <c r="G86" s="37">
        <f t="shared" si="4"/>
        <v>3.4183185960857542E-3</v>
      </c>
    </row>
    <row r="87" spans="1:8" ht="13.8" x14ac:dyDescent="0.25">
      <c r="A87">
        <v>79</v>
      </c>
      <c r="B87" s="36" t="s">
        <v>86</v>
      </c>
      <c r="C87" s="9">
        <f>VLOOKUP($B87,'[2]Concentrado municipal'!$E$9:$S$220,13,FALSE)</f>
        <v>1846</v>
      </c>
      <c r="D87" s="9">
        <f>VLOOKUP($B87,'[2]Concentrado municipal'!$E$9:$S$220,15,FALSE)</f>
        <v>3.4903543696999999</v>
      </c>
      <c r="E87" s="37">
        <f t="shared" si="3"/>
        <v>1.7229439007225911E-3</v>
      </c>
      <c r="F87" s="37">
        <f t="shared" si="5"/>
        <v>6.0136847726350584E-3</v>
      </c>
      <c r="G87" s="37">
        <f t="shared" si="4"/>
        <v>1.6309884604339925E-3</v>
      </c>
    </row>
    <row r="88" spans="1:8" ht="13.8" x14ac:dyDescent="0.25">
      <c r="A88">
        <v>80</v>
      </c>
      <c r="B88" s="36" t="s">
        <v>87</v>
      </c>
      <c r="C88" s="9">
        <f>VLOOKUP($B88,'[2]Concentrado municipal'!$E$9:$S$220,13,FALSE)</f>
        <v>3937</v>
      </c>
      <c r="D88" s="9">
        <f>VLOOKUP($B88,'[2]Concentrado municipal'!$E$9:$S$220,15,FALSE)</f>
        <v>3.5958982063999998</v>
      </c>
      <c r="E88" s="37">
        <f t="shared" si="3"/>
        <v>3.6745558706093398E-3</v>
      </c>
      <c r="F88" s="37">
        <f t="shared" si="5"/>
        <v>1.3213328864440715E-2</v>
      </c>
      <c r="G88" s="37">
        <f t="shared" si="4"/>
        <v>3.5836243030043522E-3</v>
      </c>
    </row>
    <row r="89" spans="1:8" ht="13.8" x14ac:dyDescent="0.25">
      <c r="A89">
        <v>81</v>
      </c>
      <c r="B89" s="36" t="s">
        <v>88</v>
      </c>
      <c r="C89" s="9">
        <f>VLOOKUP($B89,'[2]Concentrado municipal'!$E$9:$S$220,13,FALSE)</f>
        <v>2989</v>
      </c>
      <c r="D89" s="9">
        <f>VLOOKUP($B89,'[2]Concentrado municipal'!$E$9:$S$220,15,FALSE)</f>
        <v>3.7654362487999999</v>
      </c>
      <c r="E89" s="37">
        <f t="shared" si="3"/>
        <v>2.7897504438027221E-3</v>
      </c>
      <c r="F89" s="37">
        <f t="shared" si="5"/>
        <v>1.0504627446200657E-2</v>
      </c>
      <c r="G89" s="37">
        <f t="shared" si="4"/>
        <v>2.8489897282068907E-3</v>
      </c>
      <c r="H89">
        <v>9</v>
      </c>
    </row>
    <row r="90" spans="1:8" ht="13.8" x14ac:dyDescent="0.25">
      <c r="A90">
        <v>82</v>
      </c>
      <c r="B90" s="36" t="s">
        <v>89</v>
      </c>
      <c r="C90" s="9">
        <f>VLOOKUP($B90,'[2]Concentrado municipal'!$E$9:$S$220,13,FALSE)</f>
        <v>1391</v>
      </c>
      <c r="D90" s="9">
        <f>VLOOKUP($B90,'[2]Concentrado municipal'!$E$9:$S$220,15,FALSE)</f>
        <v>3.6201277763999999</v>
      </c>
      <c r="E90" s="37">
        <f t="shared" si="3"/>
        <v>1.298274629417727E-3</v>
      </c>
      <c r="F90" s="37">
        <f t="shared" si="5"/>
        <v>4.6999200473505304E-3</v>
      </c>
      <c r="G90" s="37">
        <f t="shared" si="4"/>
        <v>1.2746786125326364E-3</v>
      </c>
      <c r="H90">
        <v>10</v>
      </c>
    </row>
    <row r="91" spans="1:8" ht="13.8" x14ac:dyDescent="0.25">
      <c r="A91">
        <v>83</v>
      </c>
      <c r="B91" s="36" t="s">
        <v>90</v>
      </c>
      <c r="C91" s="9">
        <f>VLOOKUP($B91,'[2]Concentrado municipal'!$E$9:$S$220,13,FALSE)</f>
        <v>17566</v>
      </c>
      <c r="D91" s="9">
        <f>VLOOKUP($B91,'[2]Concentrado municipal'!$E$9:$S$220,15,FALSE)</f>
        <v>3.7848859088000002</v>
      </c>
      <c r="E91" s="37">
        <f t="shared" si="3"/>
        <v>1.6395033889541191E-2</v>
      </c>
      <c r="F91" s="37">
        <f t="shared" si="5"/>
        <v>6.205333274282291E-2</v>
      </c>
      <c r="G91" s="37">
        <f t="shared" si="4"/>
        <v>1.6829659927563488E-2</v>
      </c>
    </row>
    <row r="92" spans="1:8" ht="13.8" x14ac:dyDescent="0.25">
      <c r="A92">
        <v>84</v>
      </c>
      <c r="B92" s="36" t="s">
        <v>91</v>
      </c>
      <c r="C92" s="9">
        <f>VLOOKUP($B92,'[2]Concentrado municipal'!$E$9:$S$220,13,FALSE)</f>
        <v>344</v>
      </c>
      <c r="D92" s="9">
        <f>VLOOKUP($B92,'[2]Concentrado municipal'!$E$9:$S$220,15,FALSE)</f>
        <v>3.6012839469000002</v>
      </c>
      <c r="E92" s="37">
        <f t="shared" si="3"/>
        <v>3.2106863588763344E-4</v>
      </c>
      <c r="F92" s="37">
        <f t="shared" si="5"/>
        <v>1.1562593242752156E-3</v>
      </c>
      <c r="G92" s="37">
        <f t="shared" si="4"/>
        <v>3.1359236249687032E-4</v>
      </c>
    </row>
    <row r="93" spans="1:8" ht="13.8" x14ac:dyDescent="0.25">
      <c r="A93">
        <v>85</v>
      </c>
      <c r="B93" s="36" t="s">
        <v>92</v>
      </c>
      <c r="C93" s="9">
        <f>VLOOKUP($B93,'[2]Concentrado municipal'!$E$9:$S$220,13,FALSE)</f>
        <v>5210</v>
      </c>
      <c r="D93" s="9">
        <f>VLOOKUP($B93,'[2]Concentrado municipal'!$E$9:$S$220,15,FALSE)</f>
        <v>3.5773144488000002</v>
      </c>
      <c r="E93" s="37">
        <f t="shared" si="3"/>
        <v>4.8626964912051457E-3</v>
      </c>
      <c r="F93" s="37">
        <f t="shared" si="5"/>
        <v>1.739539441811723E-2</v>
      </c>
      <c r="G93" s="37">
        <f t="shared" si="4"/>
        <v>4.7178541332513618E-3</v>
      </c>
    </row>
    <row r="94" spans="1:8" ht="13.8" x14ac:dyDescent="0.25">
      <c r="A94">
        <v>86</v>
      </c>
      <c r="B94" s="36" t="s">
        <v>93</v>
      </c>
      <c r="C94" s="9">
        <f>VLOOKUP($B94,'[2]Concentrado municipal'!$E$9:$S$220,13,FALSE)</f>
        <v>8556</v>
      </c>
      <c r="D94" s="9">
        <f>VLOOKUP($B94,'[2]Concentrado municipal'!$E$9:$S$220,15,FALSE)</f>
        <v>3.6664262910000001</v>
      </c>
      <c r="E94" s="37">
        <f t="shared" si="3"/>
        <v>7.9856489786470693E-3</v>
      </c>
      <c r="F94" s="37">
        <f t="shared" si="5"/>
        <v>2.9278793366008912E-2</v>
      </c>
      <c r="G94" s="37">
        <f t="shared" si="4"/>
        <v>7.9407843810987509E-3</v>
      </c>
    </row>
    <row r="95" spans="1:8" ht="13.8" x14ac:dyDescent="0.25">
      <c r="A95">
        <v>87</v>
      </c>
      <c r="B95" s="36" t="s">
        <v>94</v>
      </c>
      <c r="C95" s="9">
        <f>VLOOKUP($B95,'[2]Concentrado municipal'!$E$9:$S$220,13,FALSE)</f>
        <v>16443</v>
      </c>
      <c r="D95" s="9">
        <f>VLOOKUP($B95,'[2]Concentrado municipal'!$E$9:$S$220,15,FALSE)</f>
        <v>3.4314528445999999</v>
      </c>
      <c r="E95" s="37">
        <f t="shared" si="3"/>
        <v>1.5346894127617316E-2</v>
      </c>
      <c r="F95" s="37">
        <f t="shared" si="5"/>
        <v>5.266214350998747E-2</v>
      </c>
      <c r="G95" s="37">
        <f t="shared" si="4"/>
        <v>1.4282648927218847E-2</v>
      </c>
    </row>
    <row r="96" spans="1:8" ht="13.8" x14ac:dyDescent="0.25">
      <c r="A96">
        <v>88</v>
      </c>
      <c r="B96" s="36" t="s">
        <v>95</v>
      </c>
      <c r="C96" s="9">
        <f>VLOOKUP($B96,'[2]Concentrado municipal'!$E$9:$S$220,13,FALSE)</f>
        <v>898</v>
      </c>
      <c r="D96" s="9">
        <f>VLOOKUP($B96,'[2]Concentrado municipal'!$E$9:$S$220,15,FALSE)</f>
        <v>3.4519892363000002</v>
      </c>
      <c r="E96" s="37">
        <f t="shared" si="3"/>
        <v>8.381384739159734E-4</v>
      </c>
      <c r="F96" s="37">
        <f t="shared" si="5"/>
        <v>2.8932449904868485E-3</v>
      </c>
      <c r="G96" s="37">
        <f t="shared" si="4"/>
        <v>7.8468515911664838E-4</v>
      </c>
      <c r="H96">
        <v>11</v>
      </c>
    </row>
    <row r="97" spans="1:8" ht="13.8" x14ac:dyDescent="0.25">
      <c r="A97">
        <v>89</v>
      </c>
      <c r="B97" s="36" t="s">
        <v>96</v>
      </c>
      <c r="C97" s="9">
        <f>VLOOKUP($B97,'[2]Concentrado municipal'!$E$9:$S$220,13,FALSE)</f>
        <v>4954</v>
      </c>
      <c r="D97" s="9">
        <f>VLOOKUP($B97,'[2]Concentrado municipal'!$E$9:$S$220,15,FALSE)</f>
        <v>3.5800886282</v>
      </c>
      <c r="E97" s="37">
        <f t="shared" si="3"/>
        <v>4.623761692405047E-3</v>
      </c>
      <c r="F97" s="37">
        <f t="shared" si="5"/>
        <v>1.6553476654486095E-2</v>
      </c>
      <c r="G97" s="37">
        <f t="shared" si="4"/>
        <v>4.4895152347169303E-3</v>
      </c>
    </row>
    <row r="98" spans="1:8" ht="13.8" x14ac:dyDescent="0.25">
      <c r="A98">
        <v>90</v>
      </c>
      <c r="B98" s="36" t="s">
        <v>97</v>
      </c>
      <c r="C98" s="9">
        <f>VLOOKUP($B98,'[2]Concentrado municipal'!$E$9:$S$220,13,FALSE)</f>
        <v>850</v>
      </c>
      <c r="D98" s="9">
        <f>VLOOKUP($B98,'[2]Concentrado municipal'!$E$9:$S$220,15,FALSE)</f>
        <v>3.5562368096000001</v>
      </c>
      <c r="E98" s="37">
        <f t="shared" si="3"/>
        <v>7.9333819914095469E-4</v>
      </c>
      <c r="F98" s="37">
        <f t="shared" si="5"/>
        <v>2.8212985062468381E-3</v>
      </c>
      <c r="G98" s="37">
        <f t="shared" si="4"/>
        <v>7.6517234958292961E-4</v>
      </c>
    </row>
    <row r="99" spans="1:8" ht="13.8" x14ac:dyDescent="0.25">
      <c r="A99">
        <v>91</v>
      </c>
      <c r="B99" s="36" t="s">
        <v>98</v>
      </c>
      <c r="C99" s="9">
        <f>VLOOKUP($B99,'[2]Concentrado municipal'!$E$9:$S$220,13,FALSE)</f>
        <v>6221</v>
      </c>
      <c r="D99" s="9">
        <f>VLOOKUP($B99,'[2]Concentrado municipal'!$E$9:$S$220,15,FALSE)</f>
        <v>3.7189481342000001</v>
      </c>
      <c r="E99" s="37">
        <f t="shared" si="3"/>
        <v>5.8063022786539759E-3</v>
      </c>
      <c r="F99" s="37">
        <f t="shared" si="5"/>
        <v>2.1593337025801414E-2</v>
      </c>
      <c r="G99" s="37">
        <f t="shared" si="4"/>
        <v>5.8563900242333865E-3</v>
      </c>
    </row>
    <row r="100" spans="1:8" ht="13.8" x14ac:dyDescent="0.25">
      <c r="A100">
        <v>92</v>
      </c>
      <c r="B100" s="36" t="s">
        <v>99</v>
      </c>
      <c r="C100" s="9">
        <f>VLOOKUP($B100,'[2]Concentrado municipal'!$E$9:$S$220,13,FALSE)</f>
        <v>4324</v>
      </c>
      <c r="D100" s="9">
        <f>VLOOKUP($B100,'[2]Concentrado municipal'!$E$9:$S$220,15,FALSE)</f>
        <v>3.5812558647000001</v>
      </c>
      <c r="E100" s="37">
        <f t="shared" si="3"/>
        <v>4.0357580859829278E-3</v>
      </c>
      <c r="F100" s="37">
        <f t="shared" si="5"/>
        <v>1.4453082313936808E-2</v>
      </c>
      <c r="G100" s="37">
        <f t="shared" si="4"/>
        <v>3.9198613434146623E-3</v>
      </c>
      <c r="H100">
        <v>12</v>
      </c>
    </row>
    <row r="101" spans="1:8" ht="13.8" x14ac:dyDescent="0.25">
      <c r="A101">
        <v>93</v>
      </c>
      <c r="B101" s="36" t="s">
        <v>100</v>
      </c>
      <c r="C101" s="9">
        <f>VLOOKUP($B101,'[2]Concentrado municipal'!$E$9:$S$220,13,FALSE)</f>
        <v>1421</v>
      </c>
      <c r="D101" s="9">
        <f>VLOOKUP($B101,'[2]Concentrado municipal'!$E$9:$S$220,15,FALSE)</f>
        <v>3.5469313119999999</v>
      </c>
      <c r="E101" s="37">
        <f t="shared" si="3"/>
        <v>1.3262748011521137E-3</v>
      </c>
      <c r="F101" s="37">
        <f t="shared" si="5"/>
        <v>4.7042056205230057E-3</v>
      </c>
      <c r="G101" s="37">
        <f t="shared" si="4"/>
        <v>1.27584091495701E-3</v>
      </c>
    </row>
    <row r="102" spans="1:8" ht="13.8" x14ac:dyDescent="0.25">
      <c r="A102">
        <v>94</v>
      </c>
      <c r="B102" s="36" t="s">
        <v>101</v>
      </c>
      <c r="C102" s="9">
        <f>VLOOKUP($B102,'[2]Concentrado municipal'!$E$9:$S$220,13,FALSE)</f>
        <v>6869</v>
      </c>
      <c r="D102" s="9">
        <f>VLOOKUP($B102,'[2]Concentrado municipal'!$E$9:$S$220,15,FALSE)</f>
        <v>3.7088689540000002</v>
      </c>
      <c r="E102" s="37">
        <f t="shared" si="3"/>
        <v>6.4111059881167267E-3</v>
      </c>
      <c r="F102" s="37">
        <f t="shared" si="5"/>
        <v>2.377795196012962E-2</v>
      </c>
      <c r="G102" s="37">
        <f t="shared" si="4"/>
        <v>6.4488856210419649E-3</v>
      </c>
    </row>
    <row r="103" spans="1:8" ht="13.8" x14ac:dyDescent="0.25">
      <c r="A103">
        <v>95</v>
      </c>
      <c r="B103" s="36" t="s">
        <v>102</v>
      </c>
      <c r="C103" s="9">
        <f>VLOOKUP($B103,'[2]Concentrado municipal'!$E$9:$S$220,13,FALSE)</f>
        <v>2512</v>
      </c>
      <c r="D103" s="9">
        <f>VLOOKUP($B103,'[2]Concentrado municipal'!$E$9:$S$220,15,FALSE)</f>
        <v>3.6542914668000002</v>
      </c>
      <c r="E103" s="37">
        <f t="shared" si="3"/>
        <v>2.3445477132259746E-3</v>
      </c>
      <c r="F103" s="37">
        <f t="shared" si="5"/>
        <v>8.5676607019471336E-3</v>
      </c>
      <c r="G103" s="37">
        <f t="shared" si="4"/>
        <v>2.3236594976471631E-3</v>
      </c>
    </row>
    <row r="104" spans="1:8" ht="13.8" x14ac:dyDescent="0.25">
      <c r="A104">
        <v>96</v>
      </c>
      <c r="B104" s="36" t="s">
        <v>103</v>
      </c>
      <c r="C104" s="9">
        <f>VLOOKUP($B104,'[2]Concentrado municipal'!$E$9:$S$220,13,FALSE)</f>
        <v>283</v>
      </c>
      <c r="D104" s="9">
        <f>VLOOKUP($B104,'[2]Concentrado municipal'!$E$9:$S$220,15,FALSE)</f>
        <v>3.3660360933</v>
      </c>
      <c r="E104" s="37">
        <f t="shared" si="3"/>
        <v>2.6413495336104729E-4</v>
      </c>
      <c r="F104" s="37">
        <f t="shared" si="5"/>
        <v>8.8908778651539729E-4</v>
      </c>
      <c r="G104" s="37">
        <f t="shared" si="4"/>
        <v>2.4113201388905144E-4</v>
      </c>
    </row>
    <row r="105" spans="1:8" ht="13.8" x14ac:dyDescent="0.25">
      <c r="A105">
        <v>97</v>
      </c>
      <c r="B105" s="36" t="s">
        <v>104</v>
      </c>
      <c r="C105" s="9">
        <f>VLOOKUP($B105,'[2]Concentrado municipal'!$E$9:$S$220,13,FALSE)</f>
        <v>904</v>
      </c>
      <c r="D105" s="9">
        <f>VLOOKUP($B105,'[2]Concentrado municipal'!$E$9:$S$220,15,FALSE)</f>
        <v>3.4412197045999999</v>
      </c>
      <c r="E105" s="37">
        <f t="shared" si="3"/>
        <v>8.4373850826285066E-4</v>
      </c>
      <c r="F105" s="37">
        <f t="shared" si="5"/>
        <v>2.9034895801639316E-3</v>
      </c>
      <c r="G105" s="37">
        <f t="shared" si="4"/>
        <v>7.8746362326582303E-4</v>
      </c>
    </row>
    <row r="106" spans="1:8" ht="13.8" x14ac:dyDescent="0.25">
      <c r="A106">
        <v>98</v>
      </c>
      <c r="B106" s="36" t="s">
        <v>105</v>
      </c>
      <c r="C106" s="9">
        <f>VLOOKUP($B106,'[2]Concentrado municipal'!$E$9:$S$220,13,FALSE)</f>
        <v>1180</v>
      </c>
      <c r="D106" s="9">
        <f>VLOOKUP($B106,'[2]Concentrado municipal'!$E$9:$S$220,15,FALSE)</f>
        <v>3.7420805441999998</v>
      </c>
      <c r="E106" s="37">
        <f t="shared" si="3"/>
        <v>1.1013400882192077E-3</v>
      </c>
      <c r="F106" s="37">
        <f t="shared" si="5"/>
        <v>4.121303316672608E-3</v>
      </c>
      <c r="G106" s="37">
        <f t="shared" si="4"/>
        <v>1.1177503320474224E-3</v>
      </c>
    </row>
    <row r="107" spans="1:8" ht="13.8" x14ac:dyDescent="0.25">
      <c r="A107">
        <v>99</v>
      </c>
      <c r="B107" s="36" t="s">
        <v>106</v>
      </c>
      <c r="C107" s="9">
        <f>VLOOKUP($B107,'[2]Concentrado municipal'!$E$9:$S$220,13,FALSE)</f>
        <v>2850</v>
      </c>
      <c r="D107" s="9">
        <f>VLOOKUP($B107,'[2]Concentrado municipal'!$E$9:$S$220,15,FALSE)</f>
        <v>3.7076299609999999</v>
      </c>
      <c r="E107" s="37">
        <f t="shared" si="3"/>
        <v>2.6600163147667308E-3</v>
      </c>
      <c r="F107" s="37">
        <f t="shared" si="5"/>
        <v>9.8623561853779379E-3</v>
      </c>
      <c r="G107" s="37">
        <f t="shared" si="4"/>
        <v>2.6747975225167946E-3</v>
      </c>
    </row>
    <row r="108" spans="1:8" ht="13.8" x14ac:dyDescent="0.25">
      <c r="A108">
        <v>100</v>
      </c>
      <c r="B108" s="36" t="s">
        <v>107</v>
      </c>
      <c r="C108" s="9">
        <f>VLOOKUP($B108,'[2]Concentrado municipal'!$E$9:$S$220,13,FALSE)</f>
        <v>2099</v>
      </c>
      <c r="D108" s="9">
        <f>VLOOKUP($B108,'[2]Concentrado municipal'!$E$9:$S$220,15,FALSE)</f>
        <v>3.6806361321000001</v>
      </c>
      <c r="E108" s="37">
        <f t="shared" si="3"/>
        <v>1.9590786823492517E-3</v>
      </c>
      <c r="F108" s="37">
        <f t="shared" si="5"/>
        <v>7.2106557838815142E-3</v>
      </c>
      <c r="G108" s="37">
        <f t="shared" si="4"/>
        <v>1.9556223547313066E-3</v>
      </c>
    </row>
    <row r="109" spans="1:8" ht="13.8" x14ac:dyDescent="0.25">
      <c r="A109">
        <v>101</v>
      </c>
      <c r="B109" s="36" t="s">
        <v>108</v>
      </c>
      <c r="C109" s="9">
        <f>VLOOKUP($B109,'[2]Concentrado municipal'!$E$9:$S$220,13,FALSE)</f>
        <v>6414</v>
      </c>
      <c r="D109" s="9">
        <f>VLOOKUP($B109,'[2]Concentrado municipal'!$E$9:$S$220,15,FALSE)</f>
        <v>3.9018454267</v>
      </c>
      <c r="E109" s="37">
        <f t="shared" si="3"/>
        <v>5.9864367168118628E-3</v>
      </c>
      <c r="F109" s="37">
        <f t="shared" si="5"/>
        <v>2.3358150725721331E-2</v>
      </c>
      <c r="G109" s="37">
        <f t="shared" si="4"/>
        <v>6.3350301406031638E-3</v>
      </c>
    </row>
    <row r="110" spans="1:8" ht="13.8" x14ac:dyDescent="0.25">
      <c r="A110">
        <v>102</v>
      </c>
      <c r="B110" s="36" t="s">
        <v>109</v>
      </c>
      <c r="C110" s="9">
        <f>VLOOKUP($B110,'[2]Concentrado municipal'!$E$9:$S$220,13,FALSE)</f>
        <v>9224</v>
      </c>
      <c r="D110" s="9">
        <f>VLOOKUP($B110,'[2]Concentrado municipal'!$E$9:$S$220,15,FALSE)</f>
        <v>3.7138485097</v>
      </c>
      <c r="E110" s="37">
        <f t="shared" si="3"/>
        <v>8.6091194692660775E-3</v>
      </c>
      <c r="F110" s="37">
        <f t="shared" si="5"/>
        <v>3.1972965510763077E-2</v>
      </c>
      <c r="G110" s="37">
        <f t="shared" si="4"/>
        <v>8.6714784305295008E-3</v>
      </c>
    </row>
    <row r="111" spans="1:8" ht="13.8" x14ac:dyDescent="0.25">
      <c r="A111">
        <v>103</v>
      </c>
      <c r="B111" s="36" t="s">
        <v>110</v>
      </c>
      <c r="C111" s="9">
        <f>VLOOKUP($B111,'[2]Concentrado municipal'!$E$9:$S$220,13,FALSE)</f>
        <v>7888</v>
      </c>
      <c r="D111" s="9">
        <f>VLOOKUP($B111,'[2]Concentrado municipal'!$E$9:$S$220,15,FALSE)</f>
        <v>3.8349993325999998</v>
      </c>
      <c r="E111" s="37">
        <f t="shared" si="3"/>
        <v>7.3621784880280603E-3</v>
      </c>
      <c r="F111" s="37">
        <f t="shared" si="5"/>
        <v>2.8233949588069688E-2</v>
      </c>
      <c r="G111" s="37">
        <f t="shared" si="4"/>
        <v>7.6574093441281292E-3</v>
      </c>
    </row>
    <row r="112" spans="1:8" ht="13.8" x14ac:dyDescent="0.25">
      <c r="A112">
        <v>104</v>
      </c>
      <c r="B112" s="36" t="s">
        <v>111</v>
      </c>
      <c r="C112" s="9">
        <f>VLOOKUP($B112,'[2]Concentrado municipal'!$E$9:$S$220,13,FALSE)</f>
        <v>9364</v>
      </c>
      <c r="D112" s="9">
        <f>VLOOKUP($B112,'[2]Concentrado municipal'!$E$9:$S$220,15,FALSE)</f>
        <v>3.7951801120000002</v>
      </c>
      <c r="E112" s="37">
        <f t="shared" si="3"/>
        <v>8.7397869373598818E-3</v>
      </c>
      <c r="F112" s="37">
        <f t="shared" si="5"/>
        <v>3.3169065567785615E-2</v>
      </c>
      <c r="G112" s="37">
        <f t="shared" si="4"/>
        <v>8.9958761108677385E-3</v>
      </c>
    </row>
    <row r="113" spans="1:8" ht="13.8" x14ac:dyDescent="0.25">
      <c r="A113">
        <v>105</v>
      </c>
      <c r="B113" s="36" t="s">
        <v>112</v>
      </c>
      <c r="C113" s="9">
        <f>VLOOKUP($B113,'[2]Concentrado municipal'!$E$9:$S$220,13,FALSE)</f>
        <v>4125</v>
      </c>
      <c r="D113" s="9">
        <f>VLOOKUP($B113,'[2]Concentrado municipal'!$E$9:$S$220,15,FALSE)</f>
        <v>3.6697393621000001</v>
      </c>
      <c r="E113" s="37">
        <f t="shared" si="3"/>
        <v>3.8500236134781625E-3</v>
      </c>
      <c r="F113" s="37">
        <f t="shared" si="5"/>
        <v>1.4128583199395289E-2</v>
      </c>
      <c r="G113" s="37">
        <f t="shared" si="4"/>
        <v>3.831853020523079E-3</v>
      </c>
    </row>
    <row r="114" spans="1:8" ht="13.8" x14ac:dyDescent="0.25">
      <c r="A114">
        <v>106</v>
      </c>
      <c r="B114" s="36" t="s">
        <v>113</v>
      </c>
      <c r="C114" s="9">
        <f>VLOOKUP($B114,'[2]Concentrado municipal'!$E$9:$S$220,13,FALSE)</f>
        <v>1218</v>
      </c>
      <c r="D114" s="9">
        <f>VLOOKUP($B114,'[2]Concentrado municipal'!$E$9:$S$220,15,FALSE)</f>
        <v>3.4396356252000002</v>
      </c>
      <c r="E114" s="37">
        <f t="shared" si="3"/>
        <v>1.1368069724160975E-3</v>
      </c>
      <c r="F114" s="37">
        <f t="shared" si="5"/>
        <v>3.9102017612981628E-3</v>
      </c>
      <c r="G114" s="37">
        <f t="shared" si="4"/>
        <v>1.0604968819892941E-3</v>
      </c>
      <c r="H114">
        <v>13</v>
      </c>
    </row>
    <row r="115" spans="1:8" ht="13.8" x14ac:dyDescent="0.25">
      <c r="A115">
        <v>107</v>
      </c>
      <c r="B115" s="36" t="s">
        <v>114</v>
      </c>
      <c r="C115" s="9">
        <f>VLOOKUP($B115,'[2]Concentrado municipal'!$E$9:$S$220,13,FALSE)</f>
        <v>912</v>
      </c>
      <c r="D115" s="9">
        <f>VLOOKUP($B115,'[2]Concentrado municipal'!$E$9:$S$220,15,FALSE)</f>
        <v>3.4584269621999999</v>
      </c>
      <c r="E115" s="37">
        <f t="shared" si="3"/>
        <v>8.5120522072535375E-4</v>
      </c>
      <c r="F115" s="37">
        <f t="shared" si="5"/>
        <v>2.9438310857219656E-3</v>
      </c>
      <c r="G115" s="37">
        <f t="shared" si="4"/>
        <v>7.9840475711791497E-4</v>
      </c>
    </row>
    <row r="116" spans="1:8" ht="13.8" x14ac:dyDescent="0.25">
      <c r="A116">
        <v>108</v>
      </c>
      <c r="B116" s="36" t="s">
        <v>115</v>
      </c>
      <c r="C116" s="9">
        <f>VLOOKUP($B116,'[2]Concentrado municipal'!$E$9:$S$220,13,FALSE)</f>
        <v>17255</v>
      </c>
      <c r="D116" s="9">
        <f>VLOOKUP($B116,'[2]Concentrado municipal'!$E$9:$S$220,15,FALSE)</f>
        <v>3.6591265882999999</v>
      </c>
      <c r="E116" s="37">
        <f t="shared" si="3"/>
        <v>1.610476544256138E-2</v>
      </c>
      <c r="F116" s="37">
        <f t="shared" si="5"/>
        <v>5.892937542921136E-2</v>
      </c>
      <c r="G116" s="37">
        <f t="shared" si="4"/>
        <v>1.5982402626586564E-2</v>
      </c>
    </row>
    <row r="117" spans="1:8" ht="13.8" x14ac:dyDescent="0.25">
      <c r="A117">
        <v>109</v>
      </c>
      <c r="B117" s="36" t="s">
        <v>116</v>
      </c>
      <c r="C117" s="9">
        <f>VLOOKUP($B117,'[2]Concentrado municipal'!$E$9:$S$220,13,FALSE)</f>
        <v>8180</v>
      </c>
      <c r="D117" s="9">
        <f>VLOOKUP($B117,'[2]Concentrado municipal'!$E$9:$S$220,15,FALSE)</f>
        <v>3.5730319754000002</v>
      </c>
      <c r="E117" s="37">
        <f t="shared" si="3"/>
        <v>7.6347134929094229E-3</v>
      </c>
      <c r="F117" s="37">
        <f t="shared" si="5"/>
        <v>2.7279075433183191E-2</v>
      </c>
      <c r="G117" s="37">
        <f t="shared" si="4"/>
        <v>7.3984352231576799E-3</v>
      </c>
    </row>
    <row r="118" spans="1:8" ht="13.8" x14ac:dyDescent="0.25">
      <c r="A118">
        <v>110</v>
      </c>
      <c r="B118" s="36" t="s">
        <v>117</v>
      </c>
      <c r="C118" s="9">
        <f>VLOOKUP($B118,'[2]Concentrado municipal'!$E$9:$S$220,13,FALSE)</f>
        <v>7122</v>
      </c>
      <c r="D118" s="9">
        <f>VLOOKUP($B118,'[2]Concentrado municipal'!$E$9:$S$220,15,FALSE)</f>
        <v>3.7486062508</v>
      </c>
      <c r="E118" s="37">
        <f t="shared" si="3"/>
        <v>6.6472407697433875E-3</v>
      </c>
      <c r="F118" s="37">
        <f t="shared" si="5"/>
        <v>2.4917888300032665E-2</v>
      </c>
      <c r="G118" s="37">
        <f t="shared" si="4"/>
        <v>6.7580509807680881E-3</v>
      </c>
    </row>
    <row r="119" spans="1:8" ht="13.8" x14ac:dyDescent="0.25">
      <c r="A119">
        <v>111</v>
      </c>
      <c r="B119" s="36" t="s">
        <v>118</v>
      </c>
      <c r="C119" s="9">
        <f>VLOOKUP($B119,'[2]Concentrado municipal'!$E$9:$S$220,13,FALSE)</f>
        <v>2044</v>
      </c>
      <c r="D119" s="9">
        <f>VLOOKUP($B119,'[2]Concentrado municipal'!$E$9:$S$220,15,FALSE)</f>
        <v>3.7462076165</v>
      </c>
      <c r="E119" s="37">
        <f t="shared" si="3"/>
        <v>1.9077450341695428E-3</v>
      </c>
      <c r="F119" s="37">
        <f t="shared" si="5"/>
        <v>7.1468089773459942E-3</v>
      </c>
      <c r="G119" s="37">
        <f t="shared" si="4"/>
        <v>1.9383062817025292E-3</v>
      </c>
    </row>
    <row r="120" spans="1:8" ht="13.8" x14ac:dyDescent="0.25">
      <c r="A120">
        <v>112</v>
      </c>
      <c r="B120" s="36" t="s">
        <v>119</v>
      </c>
      <c r="C120" s="9">
        <f>VLOOKUP($B120,'[2]Concentrado municipal'!$E$9:$S$220,13,FALSE)</f>
        <v>1655</v>
      </c>
      <c r="D120" s="9">
        <f>VLOOKUP($B120,'[2]Concentrado municipal'!$E$9:$S$220,15,FALSE)</f>
        <v>3.5406235481000001</v>
      </c>
      <c r="E120" s="37">
        <f t="shared" si="3"/>
        <v>1.5446761406803294E-3</v>
      </c>
      <c r="F120" s="37">
        <f t="shared" si="5"/>
        <v>5.4691167178810025E-3</v>
      </c>
      <c r="G120" s="37">
        <f t="shared" si="4"/>
        <v>1.4832946176728146E-3</v>
      </c>
    </row>
    <row r="121" spans="1:8" ht="13.8" x14ac:dyDescent="0.25">
      <c r="A121">
        <v>113</v>
      </c>
      <c r="B121" s="36" t="s">
        <v>120</v>
      </c>
      <c r="C121" s="9">
        <f>VLOOKUP($B121,'[2]Concentrado municipal'!$E$9:$S$220,13,FALSE)</f>
        <v>1019</v>
      </c>
      <c r="D121" s="9">
        <f>VLOOKUP($B121,'[2]Concentrado municipal'!$E$9:$S$220,15,FALSE)</f>
        <v>3.743054237</v>
      </c>
      <c r="E121" s="37">
        <f t="shared" si="3"/>
        <v>9.5107249991133278E-4</v>
      </c>
      <c r="F121" s="37">
        <f t="shared" si="5"/>
        <v>3.5599159504872964E-3</v>
      </c>
      <c r="G121" s="37">
        <f t="shared" si="4"/>
        <v>9.6549487624964978E-4</v>
      </c>
    </row>
    <row r="122" spans="1:8" ht="13.8" x14ac:dyDescent="0.25">
      <c r="A122">
        <v>114</v>
      </c>
      <c r="B122" s="36" t="s">
        <v>121</v>
      </c>
      <c r="C122" s="9">
        <f>VLOOKUP($B122,'[2]Concentrado municipal'!$E$9:$S$220,13,FALSE)</f>
        <v>1183</v>
      </c>
      <c r="D122" s="9">
        <f>VLOOKUP($B122,'[2]Concentrado municipal'!$E$9:$S$220,15,FALSE)</f>
        <v>3.6529360866</v>
      </c>
      <c r="E122" s="37">
        <f t="shared" si="3"/>
        <v>1.1041401053926464E-3</v>
      </c>
      <c r="F122" s="37">
        <f t="shared" si="5"/>
        <v>4.0333532356511253E-3</v>
      </c>
      <c r="G122" s="37">
        <f t="shared" si="4"/>
        <v>1.0938971417550057E-3</v>
      </c>
    </row>
    <row r="123" spans="1:8" ht="13.8" x14ac:dyDescent="0.25">
      <c r="A123">
        <v>115</v>
      </c>
      <c r="B123" s="36" t="s">
        <v>122</v>
      </c>
      <c r="C123" s="9">
        <f>VLOOKUP($B123,'[2]Concentrado municipal'!$E$9:$S$220,13,FALSE)</f>
        <v>3703</v>
      </c>
      <c r="D123" s="9">
        <f>VLOOKUP($B123,'[2]Concentrado municipal'!$E$9:$S$220,15,FALSE)</f>
        <v>3.66148088</v>
      </c>
      <c r="E123" s="37">
        <f t="shared" si="3"/>
        <v>3.4561545310811239E-3</v>
      </c>
      <c r="F123" s="37">
        <f t="shared" si="5"/>
        <v>1.26546437338789E-2</v>
      </c>
      <c r="G123" s="37">
        <f t="shared" si="4"/>
        <v>3.4321017281748922E-3</v>
      </c>
    </row>
    <row r="124" spans="1:8" ht="13.8" x14ac:dyDescent="0.25">
      <c r="A124">
        <v>116</v>
      </c>
      <c r="B124" s="36" t="s">
        <v>123</v>
      </c>
      <c r="C124" s="9">
        <f>VLOOKUP($B124,'[2]Concentrado municipal'!$E$9:$S$220,13,FALSE)</f>
        <v>2569</v>
      </c>
      <c r="D124" s="9">
        <f>VLOOKUP($B124,'[2]Concentrado municipal'!$E$9:$S$220,15,FALSE)</f>
        <v>3.6442603463999999</v>
      </c>
      <c r="E124" s="37">
        <f t="shared" si="3"/>
        <v>2.3977480395213089E-3</v>
      </c>
      <c r="F124" s="37">
        <f t="shared" si="5"/>
        <v>8.7380181010858447E-3</v>
      </c>
      <c r="G124" s="37">
        <f t="shared" si="4"/>
        <v>2.3698626098237661E-3</v>
      </c>
    </row>
    <row r="125" spans="1:8" ht="13.8" x14ac:dyDescent="0.25">
      <c r="A125">
        <v>117</v>
      </c>
      <c r="B125" s="36" t="s">
        <v>124</v>
      </c>
      <c r="C125" s="9">
        <f>VLOOKUP($B125,'[2]Concentrado municipal'!$E$9:$S$220,13,FALSE)</f>
        <v>4144</v>
      </c>
      <c r="D125" s="9">
        <f>VLOOKUP($B125,'[2]Concentrado municipal'!$E$9:$S$220,15,FALSE)</f>
        <v>3.6915547465</v>
      </c>
      <c r="E125" s="37">
        <f t="shared" si="3"/>
        <v>3.8677570555766074E-3</v>
      </c>
      <c r="F125" s="37">
        <f t="shared" si="5"/>
        <v>1.427803691682269E-2</v>
      </c>
      <c r="G125" s="37">
        <f t="shared" si="4"/>
        <v>3.8723867860443878E-3</v>
      </c>
    </row>
    <row r="126" spans="1:8" ht="13.8" x14ac:dyDescent="0.25">
      <c r="A126">
        <v>118</v>
      </c>
      <c r="B126" s="36" t="s">
        <v>125</v>
      </c>
      <c r="C126" s="9">
        <f>VLOOKUP($B126,'[2]Concentrado municipal'!$E$9:$S$220,13,FALSE)</f>
        <v>4586</v>
      </c>
      <c r="D126" s="9">
        <f>VLOOKUP($B126,'[2]Concentrado municipal'!$E$9:$S$220,15,FALSE)</f>
        <v>3.5443020298999999</v>
      </c>
      <c r="E126" s="37">
        <f t="shared" si="3"/>
        <v>4.2802929191299039E-3</v>
      </c>
      <c r="F126" s="37">
        <f t="shared" si="5"/>
        <v>1.5170650881838714E-2</v>
      </c>
      <c r="G126" s="37">
        <f t="shared" si="4"/>
        <v>4.1144751447804656E-3</v>
      </c>
    </row>
    <row r="127" spans="1:8" ht="13.8" x14ac:dyDescent="0.25">
      <c r="A127">
        <v>119</v>
      </c>
      <c r="B127" s="36" t="s">
        <v>126</v>
      </c>
      <c r="C127" s="9">
        <f>VLOOKUP($B127,'[2]Concentrado municipal'!$E$9:$S$220,13,FALSE)</f>
        <v>916</v>
      </c>
      <c r="D127" s="9">
        <f>VLOOKUP($B127,'[2]Concentrado municipal'!$E$9:$S$220,15,FALSE)</f>
        <v>3.6178231800999998</v>
      </c>
      <c r="E127" s="37">
        <f t="shared" si="3"/>
        <v>8.5493857695660529E-4</v>
      </c>
      <c r="F127" s="37">
        <f t="shared" si="5"/>
        <v>3.0930166012753143E-3</v>
      </c>
      <c r="G127" s="37">
        <f t="shared" si="4"/>
        <v>8.3886578285019499E-4</v>
      </c>
    </row>
    <row r="128" spans="1:8" ht="13.8" x14ac:dyDescent="0.25">
      <c r="A128">
        <v>120</v>
      </c>
      <c r="B128" s="36" t="s">
        <v>127</v>
      </c>
      <c r="C128" s="9">
        <f>VLOOKUP($B128,'[2]Concentrado municipal'!$E$9:$S$220,13,FALSE)</f>
        <v>2722</v>
      </c>
      <c r="D128" s="9">
        <f>VLOOKUP($B128,'[2]Concentrado municipal'!$E$9:$S$220,15,FALSE)</f>
        <v>3.6073619147999998</v>
      </c>
      <c r="E128" s="37">
        <f t="shared" si="3"/>
        <v>2.540548915366681E-3</v>
      </c>
      <c r="F128" s="37">
        <f t="shared" si="5"/>
        <v>9.1646793999802124E-3</v>
      </c>
      <c r="G128" s="37">
        <f t="shared" si="4"/>
        <v>2.485578627759567E-3</v>
      </c>
    </row>
    <row r="129" spans="1:8" ht="13.8" x14ac:dyDescent="0.25">
      <c r="A129">
        <v>121</v>
      </c>
      <c r="B129" s="36" t="s">
        <v>128</v>
      </c>
      <c r="C129" s="9">
        <v>2999</v>
      </c>
      <c r="D129" s="9">
        <v>3.52902322</v>
      </c>
      <c r="E129" s="37">
        <f t="shared" si="3"/>
        <v>2.7990838343808508E-3</v>
      </c>
      <c r="F129" s="37">
        <f t="shared" si="5"/>
        <v>9.8780318462566574E-3</v>
      </c>
      <c r="G129" s="37">
        <f t="shared" si="4"/>
        <v>2.679048962851547E-3</v>
      </c>
    </row>
    <row r="130" spans="1:8" ht="13.8" x14ac:dyDescent="0.25">
      <c r="A130">
        <v>122</v>
      </c>
      <c r="B130" s="36" t="s">
        <v>129</v>
      </c>
      <c r="C130" s="9">
        <f>VLOOKUP($B130,'[2]Concentrado municipal'!$E$9:$S$220,13,FALSE)</f>
        <v>6146</v>
      </c>
      <c r="D130" s="9">
        <f>VLOOKUP($B130,'[2]Concentrado municipal'!$E$9:$S$220,15,FALSE)</f>
        <v>3.8505412691999998</v>
      </c>
      <c r="E130" s="37">
        <f t="shared" si="3"/>
        <v>5.7363018493180092E-3</v>
      </c>
      <c r="F130" s="37">
        <f t="shared" si="5"/>
        <v>2.2087867003387274E-2</v>
      </c>
      <c r="G130" s="37">
        <f t="shared" si="4"/>
        <v>5.9905128985236191E-3</v>
      </c>
    </row>
    <row r="131" spans="1:8" ht="13.8" x14ac:dyDescent="0.25">
      <c r="A131">
        <v>123</v>
      </c>
      <c r="B131" s="36" t="s">
        <v>130</v>
      </c>
      <c r="C131" s="9">
        <f>VLOOKUP($B131,'[2]Concentrado municipal'!$E$9:$S$220,13,FALSE)</f>
        <v>8517</v>
      </c>
      <c r="D131" s="9">
        <f>VLOOKUP($B131,'[2]Concentrado municipal'!$E$9:$S$220,15,FALSE)</f>
        <v>3.5526895983000002</v>
      </c>
      <c r="E131" s="37">
        <f t="shared" si="3"/>
        <v>7.9492487553923658E-3</v>
      </c>
      <c r="F131" s="37">
        <f t="shared" si="5"/>
        <v>2.8241213367581681E-2</v>
      </c>
      <c r="G131" s="37">
        <f t="shared" si="4"/>
        <v>7.6593793743194531E-3</v>
      </c>
    </row>
    <row r="132" spans="1:8" ht="13.8" x14ac:dyDescent="0.25">
      <c r="A132">
        <v>124</v>
      </c>
      <c r="B132" s="36" t="s">
        <v>131</v>
      </c>
      <c r="C132" s="9">
        <f>VLOOKUP($B132,'[2]Concentrado municipal'!$E$9:$S$220,13,FALSE)</f>
        <v>31912</v>
      </c>
      <c r="D132" s="9">
        <f>VLOOKUP($B132,'[2]Concentrado municipal'!$E$9:$S$220,15,FALSE)</f>
        <v>3.8380271322000001</v>
      </c>
      <c r="E132" s="37">
        <f t="shared" si="3"/>
        <v>2.9784716012924879E-2</v>
      </c>
      <c r="F132" s="37">
        <f t="shared" si="5"/>
        <v>0.11431454818247749</v>
      </c>
      <c r="G132" s="37">
        <f t="shared" si="4"/>
        <v>3.1003572018566281E-2</v>
      </c>
      <c r="H132">
        <v>14</v>
      </c>
    </row>
    <row r="133" spans="1:8" ht="13.8" x14ac:dyDescent="0.25">
      <c r="A133">
        <v>125</v>
      </c>
      <c r="B133" s="36" t="s">
        <v>132</v>
      </c>
      <c r="C133" s="9">
        <f>VLOOKUP($B133,'[2]Concentrado municipal'!$E$9:$S$220,13,FALSE)</f>
        <v>3565</v>
      </c>
      <c r="D133" s="9">
        <f>VLOOKUP($B133,'[2]Concentrado municipal'!$E$9:$S$220,15,FALSE)</f>
        <v>3.6553965651000002</v>
      </c>
      <c r="E133" s="37">
        <f t="shared" si="3"/>
        <v>3.3273537411029454E-3</v>
      </c>
      <c r="F133" s="37">
        <f t="shared" si="5"/>
        <v>1.2162797436100343E-2</v>
      </c>
      <c r="G133" s="37">
        <f t="shared" si="4"/>
        <v>3.2987067022775662E-3</v>
      </c>
      <c r="H133">
        <v>15</v>
      </c>
    </row>
    <row r="134" spans="1:8" ht="13.8" x14ac:dyDescent="0.25">
      <c r="A134">
        <v>126</v>
      </c>
      <c r="B134" s="36" t="s">
        <v>133</v>
      </c>
      <c r="C134" s="9">
        <f>VLOOKUP($B134,'[2]Concentrado municipal'!$E$9:$S$220,13,FALSE)</f>
        <v>2483</v>
      </c>
      <c r="D134" s="9">
        <f>VLOOKUP($B134,'[2]Concentrado municipal'!$E$9:$S$220,15,FALSE)</f>
        <v>3.6671967913999999</v>
      </c>
      <c r="E134" s="37">
        <f t="shared" si="3"/>
        <v>2.3174808805494006E-3</v>
      </c>
      <c r="F134" s="37">
        <f t="shared" si="5"/>
        <v>8.4986584492816077E-3</v>
      </c>
      <c r="G134" s="37">
        <f t="shared" si="4"/>
        <v>2.3049452014882528E-3</v>
      </c>
    </row>
    <row r="135" spans="1:8" ht="13.8" x14ac:dyDescent="0.25">
      <c r="A135">
        <v>127</v>
      </c>
      <c r="B135" s="36" t="s">
        <v>134</v>
      </c>
      <c r="C135" s="9">
        <f>VLOOKUP($B135,'[2]Concentrado municipal'!$E$9:$S$220,13,FALSE)</f>
        <v>9237</v>
      </c>
      <c r="D135" s="9">
        <f>VLOOKUP($B135,'[2]Concentrado municipal'!$E$9:$S$220,15,FALSE)</f>
        <v>3.9125501617</v>
      </c>
      <c r="E135" s="37">
        <f t="shared" si="3"/>
        <v>8.6212528770176454E-3</v>
      </c>
      <c r="F135" s="37">
        <f t="shared" si="5"/>
        <v>3.3731084338031979E-2</v>
      </c>
      <c r="G135" s="37">
        <f t="shared" si="4"/>
        <v>9.1483028115472084E-3</v>
      </c>
    </row>
    <row r="136" spans="1:8" ht="13.8" x14ac:dyDescent="0.25">
      <c r="A136">
        <v>128</v>
      </c>
      <c r="B136" s="36" t="s">
        <v>135</v>
      </c>
      <c r="C136" s="9">
        <f>VLOOKUP($B136,'[2]Concentrado municipal'!$E$9:$S$220,13,FALSE)</f>
        <v>6635</v>
      </c>
      <c r="D136" s="9">
        <f>VLOOKUP($B136,'[2]Concentrado municipal'!$E$9:$S$220,15,FALSE)</f>
        <v>3.5259789173999998</v>
      </c>
      <c r="E136" s="37">
        <f t="shared" si="3"/>
        <v>6.1927046485885113E-3</v>
      </c>
      <c r="F136" s="37">
        <f t="shared" si="5"/>
        <v>2.1835346032608064E-2</v>
      </c>
      <c r="G136" s="37">
        <f t="shared" si="4"/>
        <v>5.9220259716343641E-3</v>
      </c>
    </row>
    <row r="137" spans="1:8" ht="13.8" x14ac:dyDescent="0.25">
      <c r="A137">
        <v>129</v>
      </c>
      <c r="B137" s="36" t="s">
        <v>136</v>
      </c>
      <c r="C137" s="9">
        <f>VLOOKUP($B137,'[2]Concentrado municipal'!$E$9:$S$220,13,FALSE)</f>
        <v>4102</v>
      </c>
      <c r="D137" s="9">
        <f>VLOOKUP($B137,'[2]Concentrado municipal'!$E$9:$S$220,15,FALSE)</f>
        <v>3.7478071488000002</v>
      </c>
      <c r="E137" s="37">
        <f t="shared" ref="E137:E200" si="6">+C137/$C$221</f>
        <v>3.8285568151484664E-3</v>
      </c>
      <c r="F137" s="37">
        <f t="shared" si="5"/>
        <v>1.4348692601400384E-2</v>
      </c>
      <c r="G137" s="37">
        <f t="shared" ref="G137:G200" si="7">+F137/$F$221</f>
        <v>3.891549514149903E-3</v>
      </c>
    </row>
    <row r="138" spans="1:8" ht="13.8" x14ac:dyDescent="0.25">
      <c r="A138">
        <v>130</v>
      </c>
      <c r="B138" s="36" t="s">
        <v>137</v>
      </c>
      <c r="C138" s="9">
        <f>VLOOKUP($B138,'[2]Concentrado municipal'!$E$9:$S$220,13,FALSE)</f>
        <v>7749</v>
      </c>
      <c r="D138" s="9">
        <f>VLOOKUP($B138,'[2]Concentrado municipal'!$E$9:$S$220,15,FALSE)</f>
        <v>3.6090021146</v>
      </c>
      <c r="E138" s="37">
        <f t="shared" si="6"/>
        <v>7.2324443589920689E-3</v>
      </c>
      <c r="F138" s="37">
        <f t="shared" ref="F138:F201" si="8">+D138*E138</f>
        <v>2.6101906985329219E-2</v>
      </c>
      <c r="G138" s="37">
        <f t="shared" si="7"/>
        <v>7.0791720381012495E-3</v>
      </c>
    </row>
    <row r="139" spans="1:8" ht="13.8" x14ac:dyDescent="0.25">
      <c r="A139">
        <v>131</v>
      </c>
      <c r="B139" s="36" t="s">
        <v>138</v>
      </c>
      <c r="C139" s="9">
        <f>VLOOKUP($B139,'[2]Concentrado municipal'!$E$9:$S$220,13,FALSE)</f>
        <v>12340</v>
      </c>
      <c r="D139" s="9">
        <f>VLOOKUP($B139,'[2]Concentrado municipal'!$E$9:$S$220,15,FALSE)</f>
        <v>3.610257399</v>
      </c>
      <c r="E139" s="37">
        <f t="shared" si="6"/>
        <v>1.1517403973411037E-2</v>
      </c>
      <c r="F139" s="37">
        <f t="shared" si="8"/>
        <v>4.1580792912279195E-2</v>
      </c>
      <c r="G139" s="37">
        <f t="shared" si="7"/>
        <v>1.1277244481490624E-2</v>
      </c>
    </row>
    <row r="140" spans="1:8" ht="13.8" x14ac:dyDescent="0.25">
      <c r="A140">
        <v>132</v>
      </c>
      <c r="B140" s="36" t="s">
        <v>139</v>
      </c>
      <c r="C140" s="9">
        <f>VLOOKUP($B140,'[2]Concentrado municipal'!$E$9:$S$220,13,FALSE)</f>
        <v>2791</v>
      </c>
      <c r="D140" s="9">
        <f>VLOOKUP($B140,'[2]Concentrado municipal'!$E$9:$S$220,15,FALSE)</f>
        <v>3.5191586457000001</v>
      </c>
      <c r="E140" s="37">
        <f t="shared" si="6"/>
        <v>2.6049493103557702E-3</v>
      </c>
      <c r="F140" s="37">
        <f t="shared" si="8"/>
        <v>9.1672298871487614E-3</v>
      </c>
      <c r="G140" s="37">
        <f t="shared" si="7"/>
        <v>2.4862703526001037E-3</v>
      </c>
    </row>
    <row r="141" spans="1:8" ht="13.8" x14ac:dyDescent="0.25">
      <c r="A141">
        <v>133</v>
      </c>
      <c r="B141" s="36" t="s">
        <v>140</v>
      </c>
      <c r="C141" s="9">
        <f>VLOOKUP($B141,'[2]Concentrado municipal'!$E$9:$S$220,13,FALSE)</f>
        <v>5234</v>
      </c>
      <c r="D141" s="9">
        <f>VLOOKUP($B141,'[2]Concentrado municipal'!$E$9:$S$220,15,FALSE)</f>
        <v>3.6379516543000001</v>
      </c>
      <c r="E141" s="37">
        <f t="shared" si="6"/>
        <v>4.8850966285926556E-3</v>
      </c>
      <c r="F141" s="37">
        <f t="shared" si="8"/>
        <v>1.7771745361404006E-2</v>
      </c>
      <c r="G141" s="37">
        <f t="shared" si="7"/>
        <v>4.8199253373103698E-3</v>
      </c>
      <c r="H141">
        <v>16</v>
      </c>
    </row>
    <row r="142" spans="1:8" ht="13.8" x14ac:dyDescent="0.25">
      <c r="A142">
        <v>134</v>
      </c>
      <c r="B142" s="36" t="s">
        <v>141</v>
      </c>
      <c r="C142" s="9">
        <f>VLOOKUP($B142,'[2]Concentrado municipal'!$E$9:$S$220,13,FALSE)</f>
        <v>1676</v>
      </c>
      <c r="D142" s="9">
        <f>VLOOKUP($B142,'[2]Concentrado municipal'!$E$9:$S$220,15,FALSE)</f>
        <v>3.5996714541000001</v>
      </c>
      <c r="E142" s="37">
        <f t="shared" si="6"/>
        <v>1.5642762608944001E-3</v>
      </c>
      <c r="F142" s="37">
        <f t="shared" si="8"/>
        <v>5.6308806026678562E-3</v>
      </c>
      <c r="G142" s="37">
        <f t="shared" si="7"/>
        <v>1.5271670585102358E-3</v>
      </c>
    </row>
    <row r="143" spans="1:8" ht="13.8" x14ac:dyDescent="0.25">
      <c r="A143">
        <v>135</v>
      </c>
      <c r="B143" s="36" t="s">
        <v>142</v>
      </c>
      <c r="C143" s="9">
        <f>VLOOKUP($B143,'[2]Concentrado municipal'!$E$9:$S$220,13,FALSE)</f>
        <v>5534</v>
      </c>
      <c r="D143" s="9">
        <f>VLOOKUP($B143,'[2]Concentrado municipal'!$E$9:$S$220,15,FALSE)</f>
        <v>3.9449213136000001</v>
      </c>
      <c r="E143" s="37">
        <f t="shared" si="6"/>
        <v>5.1650983459365215E-3</v>
      </c>
      <c r="F143" s="37">
        <f t="shared" si="8"/>
        <v>2.0375906551725092E-2</v>
      </c>
      <c r="G143" s="37">
        <f t="shared" si="7"/>
        <v>5.5262072611403489E-3</v>
      </c>
    </row>
    <row r="144" spans="1:8" ht="13.8" x14ac:dyDescent="0.25">
      <c r="A144">
        <v>136</v>
      </c>
      <c r="B144" s="36" t="s">
        <v>143</v>
      </c>
      <c r="C144" s="9">
        <f>VLOOKUP($B144,'[2]Concentrado municipal'!$E$9:$S$220,13,FALSE)</f>
        <v>699</v>
      </c>
      <c r="D144" s="9">
        <f>VLOOKUP($B144,'[2]Concentrado municipal'!$E$9:$S$220,15,FALSE)</f>
        <v>3.4112692846999999</v>
      </c>
      <c r="E144" s="37">
        <f t="shared" si="6"/>
        <v>6.524040014112087E-4</v>
      </c>
      <c r="F144" s="37">
        <f t="shared" si="8"/>
        <v>2.2255257312294315E-3</v>
      </c>
      <c r="G144" s="37">
        <f t="shared" si="7"/>
        <v>6.0359112977643287E-4</v>
      </c>
    </row>
    <row r="145" spans="1:8" ht="13.8" x14ac:dyDescent="0.25">
      <c r="A145">
        <v>137</v>
      </c>
      <c r="B145" s="36" t="s">
        <v>144</v>
      </c>
      <c r="C145" s="9">
        <f>VLOOKUP($B145,'[2]Concentrado municipal'!$E$9:$S$220,13,FALSE)</f>
        <v>2762</v>
      </c>
      <c r="D145" s="9">
        <f>VLOOKUP($B145,'[2]Concentrado municipal'!$E$9:$S$220,15,FALSE)</f>
        <v>3.7098068015000001</v>
      </c>
      <c r="E145" s="37">
        <f t="shared" si="6"/>
        <v>2.5778824776791966E-3</v>
      </c>
      <c r="F145" s="37">
        <f t="shared" si="8"/>
        <v>9.5634459491619559E-3</v>
      </c>
      <c r="G145" s="37">
        <f t="shared" si="7"/>
        <v>2.5937292317090863E-3</v>
      </c>
    </row>
    <row r="146" spans="1:8" ht="13.8" x14ac:dyDescent="0.25">
      <c r="A146">
        <v>138</v>
      </c>
      <c r="B146" s="36" t="s">
        <v>145</v>
      </c>
      <c r="C146" s="9">
        <f>VLOOKUP($B146,'[2]Concentrado municipal'!$E$9:$S$220,13,FALSE)</f>
        <v>1456</v>
      </c>
      <c r="D146" s="9">
        <f>VLOOKUP($B146,'[2]Concentrado municipal'!$E$9:$S$220,15,FALSE)</f>
        <v>3.4114547275999998</v>
      </c>
      <c r="E146" s="37">
        <f t="shared" si="6"/>
        <v>1.3589416681755648E-3</v>
      </c>
      <c r="F146" s="37">
        <f t="shared" si="8"/>
        <v>4.6359679784301611E-3</v>
      </c>
      <c r="G146" s="37">
        <f t="shared" si="7"/>
        <v>1.2573339909946674E-3</v>
      </c>
    </row>
    <row r="147" spans="1:8" ht="13.8" x14ac:dyDescent="0.25">
      <c r="A147">
        <v>139</v>
      </c>
      <c r="B147" s="36" t="s">
        <v>146</v>
      </c>
      <c r="C147" s="9">
        <f>VLOOKUP($B147,'[2]Concentrado municipal'!$E$9:$S$220,13,FALSE)</f>
        <v>362</v>
      </c>
      <c r="D147" s="9">
        <f>VLOOKUP($B147,'[2]Concentrado municipal'!$E$9:$S$220,15,FALSE)</f>
        <v>3.5692112902000002</v>
      </c>
      <c r="E147" s="37">
        <f t="shared" si="6"/>
        <v>3.3786873892826543E-4</v>
      </c>
      <c r="F147" s="37">
        <f t="shared" si="8"/>
        <v>1.2059249175884012E-3</v>
      </c>
      <c r="G147" s="37">
        <f t="shared" si="7"/>
        <v>3.2706230856770826E-4</v>
      </c>
    </row>
    <row r="148" spans="1:8" ht="13.8" x14ac:dyDescent="0.25">
      <c r="A148">
        <v>140</v>
      </c>
      <c r="B148" s="36" t="s">
        <v>147</v>
      </c>
      <c r="C148" s="9">
        <f>VLOOKUP($B148,'[2]Concentrado municipal'!$E$9:$S$220,13,FALSE)</f>
        <v>779</v>
      </c>
      <c r="D148" s="9">
        <f>VLOOKUP($B148,'[2]Concentrado municipal'!$E$9:$S$220,15,FALSE)</f>
        <v>3.4665181465999999</v>
      </c>
      <c r="E148" s="37">
        <f t="shared" si="6"/>
        <v>7.2707112603623964E-4</v>
      </c>
      <c r="F148" s="37">
        <f t="shared" si="8"/>
        <v>2.5204052522735205E-3</v>
      </c>
      <c r="G148" s="37">
        <f t="shared" si="7"/>
        <v>6.8356623891912128E-4</v>
      </c>
      <c r="H148">
        <v>17</v>
      </c>
    </row>
    <row r="149" spans="1:8" ht="13.8" x14ac:dyDescent="0.25">
      <c r="A149">
        <v>141</v>
      </c>
      <c r="B149" s="36" t="s">
        <v>148</v>
      </c>
      <c r="C149" s="9">
        <f>VLOOKUP($B149,'[2]Concentrado municipal'!$E$9:$S$220,13,FALSE)</f>
        <v>37383</v>
      </c>
      <c r="D149" s="9">
        <f>VLOOKUP($B149,'[2]Concentrado municipal'!$E$9:$S$220,15,FALSE)</f>
        <v>3.7642674074000002</v>
      </c>
      <c r="E149" s="37">
        <f t="shared" si="6"/>
        <v>3.4891013998219186E-2</v>
      </c>
      <c r="F149" s="37">
        <f t="shared" si="8"/>
        <v>0.13133910680463365</v>
      </c>
      <c r="G149" s="37">
        <f t="shared" si="7"/>
        <v>3.562085072646768E-2</v>
      </c>
    </row>
    <row r="150" spans="1:8" ht="13.8" x14ac:dyDescent="0.25">
      <c r="A150">
        <v>142</v>
      </c>
      <c r="B150" s="36" t="s">
        <v>149</v>
      </c>
      <c r="C150" s="9">
        <f>VLOOKUP($B150,'[2]Concentrado municipal'!$E$9:$S$220,13,FALSE)</f>
        <v>6424</v>
      </c>
      <c r="D150" s="9">
        <f>VLOOKUP($B150,'[2]Concentrado municipal'!$E$9:$S$220,15,FALSE)</f>
        <v>3.7064303957</v>
      </c>
      <c r="E150" s="37">
        <f t="shared" si="6"/>
        <v>5.995770107389992E-3</v>
      </c>
      <c r="F150" s="37">
        <f t="shared" si="8"/>
        <v>2.2222904571659718E-2</v>
      </c>
      <c r="G150" s="37">
        <f t="shared" si="7"/>
        <v>6.0271368194480465E-3</v>
      </c>
    </row>
    <row r="151" spans="1:8" ht="13.8" x14ac:dyDescent="0.25">
      <c r="A151">
        <v>143</v>
      </c>
      <c r="B151" s="36" t="s">
        <v>150</v>
      </c>
      <c r="C151" s="9">
        <f>VLOOKUP($B151,'[2]Concentrado municipal'!$E$9:$S$220,13,FALSE)</f>
        <v>13474</v>
      </c>
      <c r="D151" s="9">
        <f>VLOOKUP($B151,'[2]Concentrado municipal'!$E$9:$S$220,15,FALSE)</f>
        <v>3.7933375397</v>
      </c>
      <c r="E151" s="37">
        <f t="shared" si="6"/>
        <v>1.2575810464970852E-2</v>
      </c>
      <c r="F151" s="37">
        <f t="shared" si="8"/>
        <v>4.7704293928926042E-2</v>
      </c>
      <c r="G151" s="37">
        <f t="shared" si="7"/>
        <v>1.293801651614295E-2</v>
      </c>
    </row>
    <row r="152" spans="1:8" ht="13.8" x14ac:dyDescent="0.25">
      <c r="A152">
        <v>144</v>
      </c>
      <c r="B152" s="36" t="s">
        <v>151</v>
      </c>
      <c r="C152" s="9">
        <f>VLOOKUP($B152,'[2]Concentrado municipal'!$E$9:$S$220,13,FALSE)</f>
        <v>6171</v>
      </c>
      <c r="D152" s="9">
        <f>VLOOKUP($B152,'[2]Concentrado municipal'!$E$9:$S$220,15,FALSE)</f>
        <v>3.7838020844</v>
      </c>
      <c r="E152" s="37">
        <f t="shared" si="6"/>
        <v>5.7596353257633312E-3</v>
      </c>
      <c r="F152" s="37">
        <f t="shared" si="8"/>
        <v>2.1793320151007167E-2</v>
      </c>
      <c r="G152" s="37">
        <f t="shared" si="7"/>
        <v>5.9106280133904383E-3</v>
      </c>
    </row>
    <row r="153" spans="1:8" ht="13.8" x14ac:dyDescent="0.25">
      <c r="A153">
        <v>145</v>
      </c>
      <c r="B153" s="36" t="s">
        <v>152</v>
      </c>
      <c r="C153" s="9">
        <f>VLOOKUP($B153,'[2]Concentrado municipal'!$E$9:$S$220,13,FALSE)</f>
        <v>2058</v>
      </c>
      <c r="D153" s="9">
        <f>VLOOKUP($B153,'[2]Concentrado municipal'!$E$9:$S$220,15,FALSE)</f>
        <v>3.7980724689000001</v>
      </c>
      <c r="E153" s="37">
        <f t="shared" si="6"/>
        <v>1.9208117809789234E-3</v>
      </c>
      <c r="F153" s="37">
        <f t="shared" si="8"/>
        <v>7.2953823432748257E-3</v>
      </c>
      <c r="G153" s="37">
        <f t="shared" si="7"/>
        <v>1.9786012846033183E-3</v>
      </c>
    </row>
    <row r="154" spans="1:8" ht="13.8" x14ac:dyDescent="0.25">
      <c r="A154">
        <v>146</v>
      </c>
      <c r="B154" s="36" t="s">
        <v>153</v>
      </c>
      <c r="C154" s="9">
        <f>VLOOKUP($B154,'[2]Concentrado municipal'!$E$9:$S$220,13,FALSE)</f>
        <v>452</v>
      </c>
      <c r="D154" s="9">
        <f>VLOOKUP($B154,'[2]Concentrado municipal'!$E$9:$S$220,15,FALSE)</f>
        <v>3.4128022658999999</v>
      </c>
      <c r="E154" s="37">
        <f t="shared" si="6"/>
        <v>4.2186925413142533E-4</v>
      </c>
      <c r="F154" s="37">
        <f t="shared" si="8"/>
        <v>1.4397563464132713E-3</v>
      </c>
      <c r="G154" s="37">
        <f t="shared" si="7"/>
        <v>3.9048039190915434E-4</v>
      </c>
    </row>
    <row r="155" spans="1:8" ht="13.8" x14ac:dyDescent="0.25">
      <c r="A155">
        <v>147</v>
      </c>
      <c r="B155" s="36" t="s">
        <v>154</v>
      </c>
      <c r="C155" s="9">
        <f>VLOOKUP($B155,'[2]Concentrado municipal'!$E$9:$S$220,13,FALSE)</f>
        <v>13674</v>
      </c>
      <c r="D155" s="9">
        <f>VLOOKUP($B155,'[2]Concentrado municipal'!$E$9:$S$220,15,FALSE)</f>
        <v>3.7169292772000002</v>
      </c>
      <c r="E155" s="37">
        <f t="shared" si="6"/>
        <v>1.2762478276533429E-2</v>
      </c>
      <c r="F155" s="37">
        <f t="shared" si="8"/>
        <v>4.7437229155676101E-2</v>
      </c>
      <c r="G155" s="37">
        <f t="shared" si="7"/>
        <v>1.2865585123439901E-2</v>
      </c>
      <c r="H155">
        <v>18</v>
      </c>
    </row>
    <row r="156" spans="1:8" ht="13.8" x14ac:dyDescent="0.25">
      <c r="A156">
        <v>148</v>
      </c>
      <c r="B156" s="36" t="s">
        <v>155</v>
      </c>
      <c r="C156" s="9">
        <f>VLOOKUP($B156,'[2]Concentrado municipal'!$E$9:$S$220,13,FALSE)</f>
        <v>3884</v>
      </c>
      <c r="D156" s="9">
        <f>VLOOKUP($B156,'[2]Concentrado municipal'!$E$9:$S$220,15,FALSE)</f>
        <v>3.6859451651000001</v>
      </c>
      <c r="E156" s="37">
        <f t="shared" si="6"/>
        <v>3.6250889005452567E-3</v>
      </c>
      <c r="F156" s="37">
        <f t="shared" si="8"/>
        <v>1.3361878906022464E-2</v>
      </c>
      <c r="G156" s="37">
        <f t="shared" si="7"/>
        <v>3.6239129800429825E-3</v>
      </c>
    </row>
    <row r="157" spans="1:8" ht="13.8" x14ac:dyDescent="0.25">
      <c r="A157">
        <v>149</v>
      </c>
      <c r="B157" s="36" t="s">
        <v>156</v>
      </c>
      <c r="C157" s="9">
        <f>VLOOKUP($B157,'[2]Concentrado municipal'!$E$9:$S$220,13,FALSE)</f>
        <v>13534</v>
      </c>
      <c r="D157" s="9">
        <f>VLOOKUP($B157,'[2]Concentrado municipal'!$E$9:$S$220,15,FALSE)</f>
        <v>3.8479308152999998</v>
      </c>
      <c r="E157" s="37">
        <f t="shared" si="6"/>
        <v>1.2631810808439625E-2</v>
      </c>
      <c r="F157" s="37">
        <f t="shared" si="8"/>
        <v>4.8606334062834433E-2</v>
      </c>
      <c r="G157" s="37">
        <f t="shared" si="7"/>
        <v>1.3182661372811794E-2</v>
      </c>
    </row>
    <row r="158" spans="1:8" ht="13.8" x14ac:dyDescent="0.25">
      <c r="A158">
        <v>150</v>
      </c>
      <c r="B158" s="36" t="s">
        <v>157</v>
      </c>
      <c r="C158" s="9">
        <f>VLOOKUP($B158,'[2]Concentrado municipal'!$E$9:$S$220,13,FALSE)</f>
        <v>2052</v>
      </c>
      <c r="D158" s="9">
        <f>VLOOKUP($B158,'[2]Concentrado municipal'!$E$9:$S$220,15,FALSE)</f>
        <v>3.5764379862000002</v>
      </c>
      <c r="E158" s="37">
        <f t="shared" si="6"/>
        <v>1.9152117466320461E-3</v>
      </c>
      <c r="F158" s="37">
        <f t="shared" si="8"/>
        <v>6.8496360422713003E-3</v>
      </c>
      <c r="G158" s="37">
        <f t="shared" si="7"/>
        <v>1.8577091692523287E-3</v>
      </c>
    </row>
    <row r="159" spans="1:8" ht="13.8" x14ac:dyDescent="0.25">
      <c r="A159">
        <v>151</v>
      </c>
      <c r="B159" s="36" t="s">
        <v>158</v>
      </c>
      <c r="C159" s="9">
        <f>VLOOKUP($B159,'[2]Concentrado municipal'!$E$9:$S$220,13,FALSE)</f>
        <v>4710</v>
      </c>
      <c r="D159" s="9">
        <f>VLOOKUP($B159,'[2]Concentrado municipal'!$E$9:$S$220,15,FALSE)</f>
        <v>3.6123500878999999</v>
      </c>
      <c r="E159" s="37">
        <f t="shared" si="6"/>
        <v>4.3960269622987025E-3</v>
      </c>
      <c r="F159" s="37">
        <f t="shared" si="8"/>
        <v>1.5879988383670489E-2</v>
      </c>
      <c r="G159" s="37">
        <f t="shared" si="7"/>
        <v>4.3068565754309732E-3</v>
      </c>
    </row>
    <row r="160" spans="1:8" ht="13.8" x14ac:dyDescent="0.25">
      <c r="A160">
        <v>152</v>
      </c>
      <c r="B160" s="36" t="s">
        <v>159</v>
      </c>
      <c r="C160" s="9">
        <f>VLOOKUP($B160,'[2]Concentrado municipal'!$E$9:$S$220,13,FALSE)</f>
        <v>1542</v>
      </c>
      <c r="D160" s="9">
        <f>VLOOKUP($B160,'[2]Concentrado municipal'!$E$9:$S$220,15,FALSE)</f>
        <v>3.6551166705</v>
      </c>
      <c r="E160" s="37">
        <f t="shared" si="6"/>
        <v>1.4392088271474731E-3</v>
      </c>
      <c r="F160" s="37">
        <f t="shared" si="8"/>
        <v>5.2604761764374819E-3</v>
      </c>
      <c r="G160" s="37">
        <f t="shared" si="7"/>
        <v>1.4267086261653193E-3</v>
      </c>
    </row>
    <row r="161" spans="1:8" ht="13.8" x14ac:dyDescent="0.25">
      <c r="A161">
        <v>153</v>
      </c>
      <c r="B161" s="36" t="s">
        <v>160</v>
      </c>
      <c r="C161" s="9">
        <f>VLOOKUP($B161,'[2]Concentrado municipal'!$E$9:$S$220,13,FALSE)</f>
        <v>1048</v>
      </c>
      <c r="D161" s="9">
        <f>VLOOKUP($B161,'[2]Concentrado municipal'!$E$9:$S$220,15,FALSE)</f>
        <v>3.5064905134000002</v>
      </c>
      <c r="E161" s="37">
        <f t="shared" si="6"/>
        <v>9.7813933258790648E-4</v>
      </c>
      <c r="F161" s="37">
        <f t="shared" si="8"/>
        <v>3.4298362905029016E-3</v>
      </c>
      <c r="G161" s="37">
        <f t="shared" si="7"/>
        <v>9.3021560365838583E-4</v>
      </c>
    </row>
    <row r="162" spans="1:8" ht="13.8" x14ac:dyDescent="0.25">
      <c r="A162">
        <v>154</v>
      </c>
      <c r="B162" s="36" t="s">
        <v>161</v>
      </c>
      <c r="C162" s="9">
        <f>VLOOKUP($B162,'[2]Concentrado municipal'!$E$9:$S$220,13,FALSE)</f>
        <v>2347</v>
      </c>
      <c r="D162" s="9">
        <f>VLOOKUP($B162,'[2]Concentrado municipal'!$E$9:$S$220,15,FALSE)</f>
        <v>3.6075657604</v>
      </c>
      <c r="E162" s="37">
        <f t="shared" si="6"/>
        <v>2.1905467686868479E-3</v>
      </c>
      <c r="F162" s="37">
        <f t="shared" si="8"/>
        <v>7.9025415192695309E-3</v>
      </c>
      <c r="G162" s="37">
        <f t="shared" si="7"/>
        <v>2.1432706424320065E-3</v>
      </c>
    </row>
    <row r="163" spans="1:8" ht="13.8" x14ac:dyDescent="0.25">
      <c r="A163">
        <v>155</v>
      </c>
      <c r="B163" s="36" t="s">
        <v>162</v>
      </c>
      <c r="C163" s="9">
        <f>VLOOKUP($B163,'[2]Concentrado municipal'!$E$9:$S$220,13,FALSE)</f>
        <v>30101</v>
      </c>
      <c r="D163" s="9">
        <f>VLOOKUP($B163,'[2]Concentrado municipal'!$E$9:$S$220,15,FALSE)</f>
        <v>3.7317855362999999</v>
      </c>
      <c r="E163" s="37">
        <f t="shared" si="6"/>
        <v>2.8094438979225738E-2</v>
      </c>
      <c r="F163" s="37">
        <f t="shared" si="8"/>
        <v>0.10484242103313754</v>
      </c>
      <c r="G163" s="37">
        <f t="shared" si="7"/>
        <v>2.8434609616905904E-2</v>
      </c>
    </row>
    <row r="164" spans="1:8" ht="13.8" x14ac:dyDescent="0.25">
      <c r="A164">
        <v>156</v>
      </c>
      <c r="B164" s="36" t="s">
        <v>163</v>
      </c>
      <c r="C164" s="9">
        <f>VLOOKUP($B164,'[2]Concentrado municipal'!$E$9:$S$220,13,FALSE)</f>
        <v>1781</v>
      </c>
      <c r="D164" s="9">
        <f>VLOOKUP($B164,'[2]Concentrado municipal'!$E$9:$S$220,15,FALSE)</f>
        <v>3.5441074901</v>
      </c>
      <c r="E164" s="37">
        <f t="shared" si="6"/>
        <v>1.6622768619647533E-3</v>
      </c>
      <c r="F164" s="37">
        <f t="shared" si="8"/>
        <v>5.8912878771092058E-3</v>
      </c>
      <c r="G164" s="37">
        <f t="shared" si="7"/>
        <v>1.597792852126752E-3</v>
      </c>
    </row>
    <row r="165" spans="1:8" ht="13.8" x14ac:dyDescent="0.25">
      <c r="A165">
        <v>157</v>
      </c>
      <c r="B165" s="36" t="s">
        <v>164</v>
      </c>
      <c r="C165" s="9">
        <f>VLOOKUP($B165,'[2]Concentrado municipal'!$E$9:$S$220,13,FALSE)</f>
        <v>4735</v>
      </c>
      <c r="D165" s="9">
        <f>VLOOKUP($B165,'[2]Concentrado municipal'!$E$9:$S$220,15,FALSE)</f>
        <v>3.6855789866999999</v>
      </c>
      <c r="E165" s="37">
        <f t="shared" si="6"/>
        <v>4.4193604387440244E-3</v>
      </c>
      <c r="F165" s="37">
        <f t="shared" si="8"/>
        <v>1.628790196768827E-2</v>
      </c>
      <c r="G165" s="37">
        <f t="shared" si="7"/>
        <v>4.4174879725761467E-3</v>
      </c>
    </row>
    <row r="166" spans="1:8" ht="13.8" x14ac:dyDescent="0.25">
      <c r="A166">
        <v>158</v>
      </c>
      <c r="B166" s="36" t="s">
        <v>165</v>
      </c>
      <c r="C166" s="9">
        <f>VLOOKUP($B166,'[2]Concentrado municipal'!$E$9:$S$220,13,FALSE)</f>
        <v>4520</v>
      </c>
      <c r="D166" s="9">
        <f>VLOOKUP($B166,'[2]Concentrado municipal'!$E$9:$S$220,15,FALSE)</f>
        <v>3.7093672303999998</v>
      </c>
      <c r="E166" s="37">
        <f t="shared" si="6"/>
        <v>4.2186925413142534E-3</v>
      </c>
      <c r="F166" s="37">
        <f t="shared" si="8"/>
        <v>1.5648679867883989E-2</v>
      </c>
      <c r="G166" s="37">
        <f t="shared" si="7"/>
        <v>4.2441227384722082E-3</v>
      </c>
    </row>
    <row r="167" spans="1:8" ht="13.8" x14ac:dyDescent="0.25">
      <c r="A167">
        <v>159</v>
      </c>
      <c r="B167" s="36" t="s">
        <v>166</v>
      </c>
      <c r="C167" s="9">
        <f>VLOOKUP($B167,'[2]Concentrado municipal'!$E$9:$S$220,13,FALSE)</f>
        <v>18284</v>
      </c>
      <c r="D167" s="9">
        <f>VLOOKUP($B167,'[2]Concentrado municipal'!$E$9:$S$220,15,FALSE)</f>
        <v>3.5464465479</v>
      </c>
      <c r="E167" s="37">
        <f t="shared" si="6"/>
        <v>1.7065171333050844E-2</v>
      </c>
      <c r="F167" s="37">
        <f t="shared" si="8"/>
        <v>6.0520717963420206E-2</v>
      </c>
      <c r="G167" s="37">
        <f t="shared" si="7"/>
        <v>1.6413995137338527E-2</v>
      </c>
    </row>
    <row r="168" spans="1:8" ht="13.8" x14ac:dyDescent="0.25">
      <c r="A168">
        <v>160</v>
      </c>
      <c r="B168" s="36" t="s">
        <v>167</v>
      </c>
      <c r="C168" s="9">
        <f>VLOOKUP($B168,'[2]Concentrado municipal'!$E$9:$S$220,13,FALSE)</f>
        <v>20306</v>
      </c>
      <c r="D168" s="9">
        <f>VLOOKUP($B168,'[2]Concentrado municipal'!$E$9:$S$220,15,FALSE)</f>
        <v>3.6523965404999998</v>
      </c>
      <c r="E168" s="37">
        <f t="shared" si="6"/>
        <v>1.8952382907948501E-2</v>
      </c>
      <c r="F168" s="37">
        <f t="shared" si="8"/>
        <v>6.9221617767222438E-2</v>
      </c>
      <c r="G168" s="37">
        <f t="shared" si="7"/>
        <v>1.877379078874505E-2</v>
      </c>
    </row>
    <row r="169" spans="1:8" ht="13.8" x14ac:dyDescent="0.25">
      <c r="A169">
        <v>161</v>
      </c>
      <c r="B169" s="36" t="s">
        <v>168</v>
      </c>
      <c r="C169" s="9">
        <f>VLOOKUP($B169,'[2]Concentrado municipal'!$E$9:$S$220,13,FALSE)</f>
        <v>7677</v>
      </c>
      <c r="D169" s="9">
        <f>VLOOKUP($B169,'[2]Concentrado municipal'!$E$9:$S$220,15,FALSE)</f>
        <v>3.6813666739999999</v>
      </c>
      <c r="E169" s="37">
        <f t="shared" si="6"/>
        <v>7.1652439468295409E-3</v>
      </c>
      <c r="F169" s="37">
        <f t="shared" si="8"/>
        <v>2.6377890276938501E-2</v>
      </c>
      <c r="G169" s="37">
        <f t="shared" si="7"/>
        <v>7.1540222473998154E-3</v>
      </c>
    </row>
    <row r="170" spans="1:8" ht="13.8" x14ac:dyDescent="0.25">
      <c r="A170">
        <v>162</v>
      </c>
      <c r="B170" s="36" t="s">
        <v>169</v>
      </c>
      <c r="C170" s="9">
        <f>VLOOKUP($B170,'[2]Concentrado municipal'!$E$9:$S$220,13,FALSE)</f>
        <v>1158</v>
      </c>
      <c r="D170" s="9">
        <f>VLOOKUP($B170,'[2]Concentrado municipal'!$E$9:$S$220,15,FALSE)</f>
        <v>3.4679975250999999</v>
      </c>
      <c r="E170" s="37">
        <f t="shared" si="6"/>
        <v>1.0808066289473243E-3</v>
      </c>
      <c r="F170" s="37">
        <f t="shared" si="8"/>
        <v>3.7482347143009942E-3</v>
      </c>
      <c r="G170" s="37">
        <f t="shared" si="7"/>
        <v>1.0165693409540494E-3</v>
      </c>
    </row>
    <row r="171" spans="1:8" ht="13.8" x14ac:dyDescent="0.25">
      <c r="A171">
        <v>163</v>
      </c>
      <c r="B171" s="36" t="s">
        <v>170</v>
      </c>
      <c r="C171" s="9">
        <f>VLOOKUP($B171,'[2]Concentrado municipal'!$E$9:$S$220,13,FALSE)</f>
        <v>1531</v>
      </c>
      <c r="D171" s="9">
        <f>VLOOKUP($B171,'[2]Concentrado municipal'!$E$9:$S$220,15,FALSE)</f>
        <v>3.4958492467000002</v>
      </c>
      <c r="E171" s="37">
        <f t="shared" si="6"/>
        <v>1.4289420975115315E-3</v>
      </c>
      <c r="F171" s="37">
        <f t="shared" si="8"/>
        <v>4.9953661551636053E-3</v>
      </c>
      <c r="G171" s="37">
        <f t="shared" si="7"/>
        <v>1.3548073872758656E-3</v>
      </c>
      <c r="H171">
        <v>19</v>
      </c>
    </row>
    <row r="172" spans="1:8" ht="13.8" x14ac:dyDescent="0.25">
      <c r="A172">
        <v>164</v>
      </c>
      <c r="B172" s="36" t="s">
        <v>171</v>
      </c>
      <c r="C172" s="9">
        <f>VLOOKUP($B172,'[2]Concentrado municipal'!$E$9:$S$220,13,FALSE)</f>
        <v>1309</v>
      </c>
      <c r="D172" s="9">
        <f>VLOOKUP($B172,'[2]Concentrado municipal'!$E$9:$S$220,15,FALSE)</f>
        <v>3.5365395534999999</v>
      </c>
      <c r="E172" s="37">
        <f t="shared" si="6"/>
        <v>1.2217408266770704E-3</v>
      </c>
      <c r="F172" s="37">
        <f t="shared" si="8"/>
        <v>4.3207347576692473E-3</v>
      </c>
      <c r="G172" s="37">
        <f t="shared" si="7"/>
        <v>1.1718386973693571E-3</v>
      </c>
    </row>
    <row r="173" spans="1:8" ht="13.8" x14ac:dyDescent="0.25">
      <c r="A173">
        <v>165</v>
      </c>
      <c r="B173" s="36" t="s">
        <v>172</v>
      </c>
      <c r="C173" s="9">
        <f>VLOOKUP($B173,'[2]Concentrado municipal'!$E$9:$S$220,13,FALSE)</f>
        <v>2059</v>
      </c>
      <c r="D173" s="9">
        <f>VLOOKUP($B173,'[2]Concentrado municipal'!$E$9:$S$220,15,FALSE)</f>
        <v>3.5244330749000001</v>
      </c>
      <c r="E173" s="37">
        <f t="shared" si="6"/>
        <v>1.9217451200367363E-3</v>
      </c>
      <c r="F173" s="37">
        <f t="shared" si="8"/>
        <v>6.7730620625851444E-3</v>
      </c>
      <c r="G173" s="37">
        <f t="shared" si="7"/>
        <v>1.8369413235870657E-3</v>
      </c>
    </row>
    <row r="174" spans="1:8" ht="13.8" x14ac:dyDescent="0.25">
      <c r="A174">
        <v>166</v>
      </c>
      <c r="B174" s="36" t="s">
        <v>173</v>
      </c>
      <c r="C174" s="9">
        <f>VLOOKUP($B174,'[2]Concentrado municipal'!$E$9:$S$220,13,FALSE)</f>
        <v>1238</v>
      </c>
      <c r="D174" s="9">
        <f>VLOOKUP($B174,'[2]Concentrado municipal'!$E$9:$S$220,15,FALSE)</f>
        <v>3.372586686</v>
      </c>
      <c r="E174" s="37">
        <f t="shared" si="6"/>
        <v>1.1554737535723553E-3</v>
      </c>
      <c r="F174" s="37">
        <f t="shared" si="8"/>
        <v>3.8969353973205704E-3</v>
      </c>
      <c r="G174" s="37">
        <f t="shared" si="7"/>
        <v>1.0568988738832109E-3</v>
      </c>
    </row>
    <row r="175" spans="1:8" ht="13.8" x14ac:dyDescent="0.25">
      <c r="A175">
        <v>167</v>
      </c>
      <c r="B175" s="36" t="s">
        <v>174</v>
      </c>
      <c r="C175" s="9">
        <f>VLOOKUP($B175,'[2]Concentrado municipal'!$E$9:$S$220,13,FALSE)</f>
        <v>3721</v>
      </c>
      <c r="D175" s="9">
        <f>VLOOKUP($B175,'[2]Concentrado municipal'!$E$9:$S$220,15,FALSE)</f>
        <v>3.7137162157999999</v>
      </c>
      <c r="E175" s="37">
        <f t="shared" si="6"/>
        <v>3.4729546341217559E-3</v>
      </c>
      <c r="F175" s="37">
        <f t="shared" si="8"/>
        <v>1.2897567941475721E-2</v>
      </c>
      <c r="G175" s="37">
        <f t="shared" si="7"/>
        <v>3.4979858897713568E-3</v>
      </c>
    </row>
    <row r="176" spans="1:8" ht="13.8" x14ac:dyDescent="0.25">
      <c r="A176">
        <v>168</v>
      </c>
      <c r="B176" s="36" t="s">
        <v>175</v>
      </c>
      <c r="C176" s="9">
        <f>VLOOKUP($B176,'[2]Concentrado municipal'!$E$9:$S$220,13,FALSE)</f>
        <v>4456</v>
      </c>
      <c r="D176" s="9">
        <f>VLOOKUP($B176,'[2]Concentrado municipal'!$E$9:$S$220,15,FALSE)</f>
        <v>3.7224507383000001</v>
      </c>
      <c r="E176" s="37">
        <f t="shared" si="6"/>
        <v>4.1589588416142288E-3</v>
      </c>
      <c r="F176" s="37">
        <f t="shared" si="8"/>
        <v>1.5481519410526199E-2</v>
      </c>
      <c r="G176" s="37">
        <f t="shared" si="7"/>
        <v>4.1987866779204406E-3</v>
      </c>
    </row>
    <row r="177" spans="1:8" ht="13.8" x14ac:dyDescent="0.25">
      <c r="A177">
        <v>169</v>
      </c>
      <c r="B177" s="36" t="s">
        <v>176</v>
      </c>
      <c r="C177" s="9">
        <f>VLOOKUP($B177,'[2]Concentrado municipal'!$E$9:$S$220,13,FALSE)</f>
        <v>3535</v>
      </c>
      <c r="D177" s="9">
        <f>VLOOKUP($B177,'[2]Concentrado municipal'!$E$9:$S$220,15,FALSE)</f>
        <v>3.4865544157000001</v>
      </c>
      <c r="E177" s="37">
        <f t="shared" si="6"/>
        <v>3.2993535693685589E-3</v>
      </c>
      <c r="F177" s="37">
        <f t="shared" si="8"/>
        <v>1.1503375756237506E-2</v>
      </c>
      <c r="G177" s="37">
        <f t="shared" si="7"/>
        <v>3.1198630829195433E-3</v>
      </c>
    </row>
    <row r="178" spans="1:8" ht="13.8" x14ac:dyDescent="0.25">
      <c r="A178">
        <v>170</v>
      </c>
      <c r="B178" s="36" t="s">
        <v>177</v>
      </c>
      <c r="C178" s="9">
        <f>VLOOKUP($B178,'[2]Concentrado municipal'!$E$9:$S$220,13,FALSE)</f>
        <v>6182</v>
      </c>
      <c r="D178" s="9">
        <f>VLOOKUP($B178,'[2]Concentrado municipal'!$E$9:$S$220,15,FALSE)</f>
        <v>3.6031523657000002</v>
      </c>
      <c r="E178" s="37">
        <f t="shared" si="6"/>
        <v>5.7699020553992732E-3</v>
      </c>
      <c r="F178" s="37">
        <f t="shared" si="8"/>
        <v>2.0789836240769185E-2</v>
      </c>
      <c r="G178" s="37">
        <f t="shared" si="7"/>
        <v>5.6384703031498035E-3</v>
      </c>
      <c r="H178">
        <v>20</v>
      </c>
    </row>
    <row r="179" spans="1:8" ht="13.8" x14ac:dyDescent="0.25">
      <c r="A179">
        <v>171</v>
      </c>
      <c r="B179" s="36" t="s">
        <v>178</v>
      </c>
      <c r="C179" s="9">
        <f>VLOOKUP($B179,'[2]Concentrado municipal'!$E$9:$S$220,13,FALSE)</f>
        <v>2224</v>
      </c>
      <c r="D179" s="9">
        <f>VLOOKUP($B179,'[2]Concentrado municipal'!$E$9:$S$220,15,FALSE)</f>
        <v>3.6893568329000002</v>
      </c>
      <c r="E179" s="37">
        <f t="shared" si="6"/>
        <v>2.0757460645758627E-3</v>
      </c>
      <c r="F179" s="37">
        <f t="shared" si="8"/>
        <v>7.6581679267082444E-3</v>
      </c>
      <c r="G179" s="37">
        <f t="shared" si="7"/>
        <v>2.0769933890388906E-3</v>
      </c>
    </row>
    <row r="180" spans="1:8" ht="13.8" x14ac:dyDescent="0.25">
      <c r="A180">
        <v>172</v>
      </c>
      <c r="B180" s="36" t="s">
        <v>179</v>
      </c>
      <c r="C180" s="9">
        <f>VLOOKUP($B180,'[2]Concentrado municipal'!$E$9:$S$220,13,FALSE)</f>
        <v>4090</v>
      </c>
      <c r="D180" s="9">
        <f>VLOOKUP($B180,'[2]Concentrado municipal'!$E$9:$S$220,15,FALSE)</f>
        <v>3.6722511473999999</v>
      </c>
      <c r="E180" s="37">
        <f t="shared" si="6"/>
        <v>3.8173567464547115E-3</v>
      </c>
      <c r="F180" s="37">
        <f t="shared" si="8"/>
        <v>1.4018292692203446E-2</v>
      </c>
      <c r="G180" s="37">
        <f t="shared" si="7"/>
        <v>3.8019408200459515E-3</v>
      </c>
    </row>
    <row r="181" spans="1:8" ht="13.8" x14ac:dyDescent="0.25">
      <c r="A181">
        <v>173</v>
      </c>
      <c r="B181" s="36" t="s">
        <v>180</v>
      </c>
      <c r="C181" s="9">
        <f>VLOOKUP($B181,'[2]Concentrado municipal'!$E$9:$S$220,13,FALSE)</f>
        <v>14951</v>
      </c>
      <c r="D181" s="9">
        <f>VLOOKUP($B181,'[2]Concentrado municipal'!$E$9:$S$220,15,FALSE)</f>
        <v>3.7306070348000002</v>
      </c>
      <c r="E181" s="37">
        <f t="shared" si="6"/>
        <v>1.3954352253360487E-2</v>
      </c>
      <c r="F181" s="37">
        <f t="shared" si="8"/>
        <v>5.2058204682463867E-2</v>
      </c>
      <c r="G181" s="37">
        <f t="shared" si="7"/>
        <v>1.4118852969209658E-2</v>
      </c>
    </row>
    <row r="182" spans="1:8" ht="13.8" x14ac:dyDescent="0.25">
      <c r="A182">
        <v>174</v>
      </c>
      <c r="B182" s="36" t="s">
        <v>181</v>
      </c>
      <c r="C182" s="9">
        <f>VLOOKUP($B182,'[2]Concentrado municipal'!$E$9:$S$220,13,FALSE)</f>
        <v>9149</v>
      </c>
      <c r="D182" s="9">
        <f>VLOOKUP($B182,'[2]Concentrado municipal'!$E$9:$S$220,15,FALSE)</f>
        <v>3.7056245661</v>
      </c>
      <c r="E182" s="37">
        <f t="shared" si="6"/>
        <v>8.5391190399301108E-3</v>
      </c>
      <c r="F182" s="37">
        <f t="shared" si="8"/>
        <v>3.1642769287217265E-2</v>
      </c>
      <c r="G182" s="37">
        <f t="shared" si="7"/>
        <v>8.5819249785872367E-3</v>
      </c>
    </row>
    <row r="183" spans="1:8" ht="13.8" x14ac:dyDescent="0.25">
      <c r="A183">
        <v>175</v>
      </c>
      <c r="B183" s="36" t="s">
        <v>182</v>
      </c>
      <c r="C183" s="9">
        <f>VLOOKUP($B183,'[2]Concentrado municipal'!$E$9:$S$220,13,FALSE)</f>
        <v>13952</v>
      </c>
      <c r="D183" s="9">
        <f>VLOOKUP($B183,'[2]Concentrado municipal'!$E$9:$S$220,15,FALSE)</f>
        <v>3.6906363309999999</v>
      </c>
      <c r="E183" s="37">
        <f t="shared" si="6"/>
        <v>1.3021946534605412E-2</v>
      </c>
      <c r="F183" s="37">
        <f t="shared" si="8"/>
        <v>4.8059268980954278E-2</v>
      </c>
      <c r="G183" s="37">
        <f t="shared" si="7"/>
        <v>1.3034290304259436E-2</v>
      </c>
      <c r="H183">
        <v>21</v>
      </c>
    </row>
    <row r="184" spans="1:8" ht="13.8" x14ac:dyDescent="0.25">
      <c r="A184">
        <v>176</v>
      </c>
      <c r="B184" s="36" t="s">
        <v>183</v>
      </c>
      <c r="C184" s="9">
        <f>VLOOKUP($B184,'[2]Concentrado municipal'!$E$9:$S$220,13,FALSE)</f>
        <v>822</v>
      </c>
      <c r="D184" s="9">
        <f>VLOOKUP($B184,'[2]Concentrado municipal'!$E$9:$S$220,15,FALSE)</f>
        <v>3.5441583668000001</v>
      </c>
      <c r="E184" s="37">
        <f t="shared" si="6"/>
        <v>7.672047055221939E-4</v>
      </c>
      <c r="F184" s="37">
        <f t="shared" si="8"/>
        <v>2.7190949761248138E-3</v>
      </c>
      <c r="G184" s="37">
        <f t="shared" si="7"/>
        <v>7.3745344103568313E-4</v>
      </c>
    </row>
    <row r="185" spans="1:8" ht="13.8" x14ac:dyDescent="0.25">
      <c r="A185">
        <v>177</v>
      </c>
      <c r="B185" s="36" t="s">
        <v>184</v>
      </c>
      <c r="C185" s="9">
        <f>VLOOKUP($B185,'[2]Concentrado municipal'!$E$9:$S$220,13,FALSE)</f>
        <v>1267</v>
      </c>
      <c r="D185" s="9">
        <f>VLOOKUP($B185,'[2]Concentrado municipal'!$E$9:$S$220,15,FALSE)</f>
        <v>3.4715099995999998</v>
      </c>
      <c r="E185" s="37">
        <f t="shared" si="6"/>
        <v>1.1825405862489289E-3</v>
      </c>
      <c r="F185" s="37">
        <f t="shared" si="8"/>
        <v>4.1052014700960031E-3</v>
      </c>
      <c r="G185" s="37">
        <f t="shared" si="7"/>
        <v>1.1133833046838291E-3</v>
      </c>
      <c r="H185">
        <v>22</v>
      </c>
    </row>
    <row r="186" spans="1:8" ht="13.8" x14ac:dyDescent="0.25">
      <c r="A186">
        <v>178</v>
      </c>
      <c r="B186" s="36" t="s">
        <v>185</v>
      </c>
      <c r="C186" s="9">
        <f>VLOOKUP($B186,'[2]Concentrado municipal'!$E$9:$S$220,13,FALSE)</f>
        <v>1215</v>
      </c>
      <c r="D186" s="9">
        <f>VLOOKUP($B186,'[2]Concentrado municipal'!$E$9:$S$220,15,FALSE)</f>
        <v>3.6746288459000001</v>
      </c>
      <c r="E186" s="37">
        <f t="shared" si="6"/>
        <v>1.1340069552426587E-3</v>
      </c>
      <c r="F186" s="37">
        <f t="shared" si="8"/>
        <v>4.1670546691859045E-3</v>
      </c>
      <c r="G186" s="37">
        <f t="shared" si="7"/>
        <v>1.1301586857971879E-3</v>
      </c>
    </row>
    <row r="187" spans="1:8" ht="13.8" x14ac:dyDescent="0.25">
      <c r="A187">
        <v>179</v>
      </c>
      <c r="B187" s="36" t="s">
        <v>186</v>
      </c>
      <c r="C187" s="9">
        <f>VLOOKUP($B187,'[2]Concentrado municipal'!$E$9:$S$220,13,FALSE)</f>
        <v>549</v>
      </c>
      <c r="D187" s="9">
        <f>VLOOKUP($B187,'[2]Concentrado municipal'!$E$9:$S$220,15,FALSE)</f>
        <v>3.4743215278999999</v>
      </c>
      <c r="E187" s="37">
        <f t="shared" si="6"/>
        <v>5.1240314273927551E-4</v>
      </c>
      <c r="F187" s="37">
        <f t="shared" si="8"/>
        <v>1.7802532697826815E-3</v>
      </c>
      <c r="G187" s="37">
        <f t="shared" si="7"/>
        <v>4.8282752579217056E-4</v>
      </c>
    </row>
    <row r="188" spans="1:8" ht="13.8" x14ac:dyDescent="0.25">
      <c r="A188">
        <v>180</v>
      </c>
      <c r="B188" s="36" t="s">
        <v>187</v>
      </c>
      <c r="C188" s="9">
        <f>VLOOKUP($B188,'[2]Concentrado municipal'!$E$9:$S$220,13,FALSE)</f>
        <v>2846</v>
      </c>
      <c r="D188" s="9">
        <f>VLOOKUP($B188,'[2]Concentrado municipal'!$E$9:$S$220,15,FALSE)</f>
        <v>3.4273822336999999</v>
      </c>
      <c r="E188" s="37">
        <f t="shared" si="6"/>
        <v>2.6562829585354791E-3</v>
      </c>
      <c r="F188" s="37">
        <f t="shared" si="8"/>
        <v>9.1040970197645739E-3</v>
      </c>
      <c r="G188" s="37">
        <f t="shared" si="7"/>
        <v>2.4691479090283566E-3</v>
      </c>
    </row>
    <row r="189" spans="1:8" ht="13.8" x14ac:dyDescent="0.25">
      <c r="A189">
        <v>181</v>
      </c>
      <c r="B189" s="36" t="s">
        <v>188</v>
      </c>
      <c r="C189" s="9">
        <f>VLOOKUP($B189,'[2]Concentrado municipal'!$E$9:$S$220,13,FALSE)</f>
        <v>3927</v>
      </c>
      <c r="D189" s="9">
        <f>VLOOKUP($B189,'[2]Concentrado municipal'!$E$9:$S$220,15,FALSE)</f>
        <v>3.4989709861999998</v>
      </c>
      <c r="E189" s="37">
        <f t="shared" si="6"/>
        <v>3.6652224800312111E-3</v>
      </c>
      <c r="F189" s="37">
        <f t="shared" si="8"/>
        <v>1.2824507115597216E-2</v>
      </c>
      <c r="G189" s="37">
        <f t="shared" si="7"/>
        <v>3.4781708564892906E-3</v>
      </c>
    </row>
    <row r="190" spans="1:8" ht="13.8" x14ac:dyDescent="0.25">
      <c r="A190">
        <v>182</v>
      </c>
      <c r="B190" s="36" t="s">
        <v>189</v>
      </c>
      <c r="C190" s="9">
        <f>VLOOKUP($B190,'[2]Concentrado municipal'!$E$9:$S$220,13,FALSE)</f>
        <v>1838</v>
      </c>
      <c r="D190" s="9">
        <f>VLOOKUP($B190,'[2]Concentrado municipal'!$E$9:$S$220,15,FALSE)</f>
        <v>3.6144656715000001</v>
      </c>
      <c r="E190" s="37">
        <f t="shared" si="6"/>
        <v>1.715477188260088E-3</v>
      </c>
      <c r="F190" s="37">
        <f t="shared" si="8"/>
        <v>6.2005334072074312E-3</v>
      </c>
      <c r="G190" s="37">
        <f t="shared" si="7"/>
        <v>1.6816642072277265E-3</v>
      </c>
    </row>
    <row r="191" spans="1:8" ht="13.8" x14ac:dyDescent="0.25">
      <c r="A191">
        <v>183</v>
      </c>
      <c r="B191" s="36" t="s">
        <v>190</v>
      </c>
      <c r="C191" s="9">
        <f>VLOOKUP($B191,'[2]Concentrado municipal'!$E$9:$S$220,13,FALSE)</f>
        <v>10004</v>
      </c>
      <c r="D191" s="9">
        <f>VLOOKUP($B191,'[2]Concentrado municipal'!$E$9:$S$220,15,FALSE)</f>
        <v>3.7534668095999999</v>
      </c>
      <c r="E191" s="37">
        <f t="shared" si="6"/>
        <v>9.3371239343601302E-3</v>
      </c>
      <c r="F191" s="37">
        <f t="shared" si="8"/>
        <v>3.504658478474252E-2</v>
      </c>
      <c r="G191" s="37">
        <f t="shared" si="7"/>
        <v>9.5050834093670222E-3</v>
      </c>
    </row>
    <row r="192" spans="1:8" ht="13.8" x14ac:dyDescent="0.25">
      <c r="A192">
        <v>184</v>
      </c>
      <c r="B192" s="36" t="s">
        <v>191</v>
      </c>
      <c r="C192" s="9">
        <f>VLOOKUP($B192,'[2]Concentrado municipal'!$E$9:$S$220,13,FALSE)</f>
        <v>3639</v>
      </c>
      <c r="D192" s="9">
        <f>VLOOKUP($B192,'[2]Concentrado municipal'!$E$9:$S$220,15,FALSE)</f>
        <v>3.4575272779000001</v>
      </c>
      <c r="E192" s="37">
        <f t="shared" si="6"/>
        <v>3.3964208313810992E-3</v>
      </c>
      <c r="F192" s="37">
        <f t="shared" si="8"/>
        <v>1.1743217671727948E-2</v>
      </c>
      <c r="G192" s="37">
        <f t="shared" si="7"/>
        <v>3.1849112873537587E-3</v>
      </c>
      <c r="H192">
        <v>23</v>
      </c>
    </row>
    <row r="193" spans="1:8" ht="13.8" x14ac:dyDescent="0.25">
      <c r="A193">
        <v>185</v>
      </c>
      <c r="B193" s="36" t="s">
        <v>192</v>
      </c>
      <c r="C193" s="9">
        <f>VLOOKUP($B193,'[2]Concentrado municipal'!$E$9:$S$220,13,FALSE)</f>
        <v>1385</v>
      </c>
      <c r="D193" s="9">
        <f>VLOOKUP($B193,'[2]Concentrado municipal'!$E$9:$S$220,15,FALSE)</f>
        <v>3.7107537721999999</v>
      </c>
      <c r="E193" s="37">
        <f t="shared" si="6"/>
        <v>1.2926745950708498E-3</v>
      </c>
      <c r="F193" s="37">
        <f t="shared" si="8"/>
        <v>4.7967971298862634E-3</v>
      </c>
      <c r="G193" s="37">
        <f t="shared" si="7"/>
        <v>1.300952920161012E-3</v>
      </c>
    </row>
    <row r="194" spans="1:8" ht="13.8" x14ac:dyDescent="0.25">
      <c r="A194">
        <v>186</v>
      </c>
      <c r="B194" s="36" t="s">
        <v>193</v>
      </c>
      <c r="C194" s="9">
        <f>VLOOKUP($B194,'[2]Concentrado municipal'!$E$9:$S$220,13,FALSE)</f>
        <v>767</v>
      </c>
      <c r="D194" s="9">
        <f>VLOOKUP($B194,'[2]Concentrado municipal'!$E$9:$S$220,15,FALSE)</f>
        <v>3.4512057587</v>
      </c>
      <c r="E194" s="37">
        <f t="shared" si="6"/>
        <v>7.1587105734248501E-4</v>
      </c>
      <c r="F194" s="37">
        <f t="shared" si="8"/>
        <v>2.4706183155870421E-3</v>
      </c>
      <c r="G194" s="37">
        <f t="shared" si="7"/>
        <v>6.7006338296872144E-4</v>
      </c>
    </row>
    <row r="195" spans="1:8" ht="13.8" x14ac:dyDescent="0.25">
      <c r="A195">
        <v>187</v>
      </c>
      <c r="B195" s="36" t="s">
        <v>194</v>
      </c>
      <c r="C195" s="9">
        <f>VLOOKUP($B195,'[2]Concentrado municipal'!$E$9:$S$220,13,FALSE)</f>
        <v>1415</v>
      </c>
      <c r="D195" s="9">
        <f>VLOOKUP($B195,'[2]Concentrado municipal'!$E$9:$S$220,15,FALSE)</f>
        <v>3.4005420267000002</v>
      </c>
      <c r="E195" s="37">
        <f t="shared" si="6"/>
        <v>1.3206747668052365E-3</v>
      </c>
      <c r="F195" s="37">
        <f t="shared" si="8"/>
        <v>4.491010048123429E-3</v>
      </c>
      <c r="G195" s="37">
        <f t="shared" si="7"/>
        <v>1.2180195406173359E-3</v>
      </c>
    </row>
    <row r="196" spans="1:8" ht="13.8" x14ac:dyDescent="0.25">
      <c r="A196">
        <v>188</v>
      </c>
      <c r="B196" s="36" t="s">
        <v>195</v>
      </c>
      <c r="C196" s="9">
        <f>VLOOKUP($B196,'[2]Concentrado municipal'!$E$9:$S$220,13,FALSE)</f>
        <v>2517</v>
      </c>
      <c r="D196" s="9">
        <f>VLOOKUP($B196,'[2]Concentrado municipal'!$E$9:$S$220,15,FALSE)</f>
        <v>3.5403183842999999</v>
      </c>
      <c r="E196" s="37">
        <f t="shared" si="6"/>
        <v>2.3492144085150387E-3</v>
      </c>
      <c r="F196" s="37">
        <f t="shared" si="8"/>
        <v>8.3169669591282424E-3</v>
      </c>
      <c r="G196" s="37">
        <f t="shared" si="7"/>
        <v>2.2556681384224169E-3</v>
      </c>
    </row>
    <row r="197" spans="1:8" ht="13.8" x14ac:dyDescent="0.25">
      <c r="A197">
        <v>189</v>
      </c>
      <c r="B197" s="36" t="s">
        <v>196</v>
      </c>
      <c r="C197" s="9">
        <f>VLOOKUP($B197,'[2]Concentrado municipal'!$E$9:$S$220,13,FALSE)</f>
        <v>10963</v>
      </c>
      <c r="D197" s="9">
        <f>VLOOKUP($B197,'[2]Concentrado municipal'!$E$9:$S$220,15,FALSE)</f>
        <v>3.5435160644999999</v>
      </c>
      <c r="E197" s="37">
        <f t="shared" si="6"/>
        <v>1.0232196090802691E-2</v>
      </c>
      <c r="F197" s="37">
        <f t="shared" si="8"/>
        <v>3.6257951222873432E-2</v>
      </c>
      <c r="G197" s="37">
        <f t="shared" si="7"/>
        <v>9.8336215281156093E-3</v>
      </c>
    </row>
    <row r="198" spans="1:8" ht="13.8" x14ac:dyDescent="0.25">
      <c r="A198">
        <v>190</v>
      </c>
      <c r="B198" s="36" t="s">
        <v>197</v>
      </c>
      <c r="C198" s="9">
        <f>VLOOKUP($B198,'[2]Concentrado municipal'!$E$9:$S$220,13,FALSE)</f>
        <v>94</v>
      </c>
      <c r="D198" s="9">
        <f>VLOOKUP($B198,'[2]Concentrado municipal'!$E$9:$S$220,15,FALSE)</f>
        <v>3.5149037300999999</v>
      </c>
      <c r="E198" s="37">
        <f t="shared" si="6"/>
        <v>8.773387143441147E-5</v>
      </c>
      <c r="F198" s="37">
        <f t="shared" si="8"/>
        <v>3.0837611196092671E-4</v>
      </c>
      <c r="G198" s="37">
        <f t="shared" si="7"/>
        <v>8.3635557748296775E-5</v>
      </c>
      <c r="H198">
        <v>24</v>
      </c>
    </row>
    <row r="199" spans="1:8" ht="13.8" x14ac:dyDescent="0.25">
      <c r="A199">
        <v>191</v>
      </c>
      <c r="B199" s="36" t="s">
        <v>198</v>
      </c>
      <c r="C199" s="9">
        <f>VLOOKUP($B199,'[2]Concentrado municipal'!$E$9:$S$220,13,FALSE)</f>
        <v>907</v>
      </c>
      <c r="D199" s="9">
        <f>VLOOKUP($B199,'[2]Concentrado municipal'!$E$9:$S$220,15,FALSE)</f>
        <v>3.5584360079000001</v>
      </c>
      <c r="E199" s="37">
        <f t="shared" si="6"/>
        <v>8.4653852543628929E-4</v>
      </c>
      <c r="F199" s="37">
        <f t="shared" si="8"/>
        <v>3.0123531709870619E-3</v>
      </c>
      <c r="G199" s="37">
        <f t="shared" si="7"/>
        <v>8.1698882571771885E-4</v>
      </c>
    </row>
    <row r="200" spans="1:8" ht="13.8" x14ac:dyDescent="0.25">
      <c r="A200">
        <v>192</v>
      </c>
      <c r="B200" s="36" t="s">
        <v>199</v>
      </c>
      <c r="C200" s="9">
        <f>VLOOKUP($B200,'[2]Concentrado municipal'!$E$9:$S$220,13,FALSE)</f>
        <v>2120</v>
      </c>
      <c r="D200" s="9">
        <f>VLOOKUP($B200,'[2]Concentrado municipal'!$E$9:$S$220,15,FALSE)</f>
        <v>3.6105970157999998</v>
      </c>
      <c r="E200" s="37">
        <f t="shared" si="6"/>
        <v>1.9786788025633224E-3</v>
      </c>
      <c r="F200" s="37">
        <f t="shared" si="8"/>
        <v>7.144211779761849E-3</v>
      </c>
      <c r="G200" s="37">
        <f t="shared" si="7"/>
        <v>1.9376018883980309E-3</v>
      </c>
    </row>
    <row r="201" spans="1:8" ht="13.8" x14ac:dyDescent="0.25">
      <c r="A201">
        <v>193</v>
      </c>
      <c r="B201" s="36" t="s">
        <v>200</v>
      </c>
      <c r="C201" s="9">
        <f>VLOOKUP($B201,'[2]Concentrado municipal'!$E$9:$S$220,13,FALSE)</f>
        <v>20934</v>
      </c>
      <c r="D201" s="9">
        <f>VLOOKUP($B201,'[2]Concentrado municipal'!$E$9:$S$220,15,FALSE)</f>
        <v>3.5699521064000002</v>
      </c>
      <c r="E201" s="37">
        <f t="shared" ref="E201:E220" si="9">+C201/$C$221</f>
        <v>1.9538519836254997E-2</v>
      </c>
      <c r="F201" s="37">
        <f t="shared" si="8"/>
        <v>6.975158004537671E-2</v>
      </c>
      <c r="G201" s="37">
        <f t="shared" ref="G201:G220" si="10">+F201/$F$221</f>
        <v>1.8917523357513562E-2</v>
      </c>
    </row>
    <row r="202" spans="1:8" ht="13.8" x14ac:dyDescent="0.25">
      <c r="A202">
        <v>194</v>
      </c>
      <c r="B202" s="36" t="s">
        <v>201</v>
      </c>
      <c r="C202" s="9">
        <f>VLOOKUP($B202,'[2]Concentrado municipal'!$E$9:$S$220,13,FALSE)</f>
        <v>1315</v>
      </c>
      <c r="D202" s="9">
        <f>VLOOKUP($B202,'[2]Concentrado municipal'!$E$9:$S$220,15,FALSE)</f>
        <v>3.5074701777000001</v>
      </c>
      <c r="E202" s="37">
        <f t="shared" si="9"/>
        <v>1.2273408610239476E-3</v>
      </c>
      <c r="F202" s="37">
        <f t="shared" ref="F202:F220" si="11">+D202*E202</f>
        <v>4.3048614679141364E-3</v>
      </c>
      <c r="G202" s="37">
        <f t="shared" si="10"/>
        <v>1.1675336575479288E-3</v>
      </c>
    </row>
    <row r="203" spans="1:8" ht="13.8" x14ac:dyDescent="0.25">
      <c r="A203">
        <v>195</v>
      </c>
      <c r="B203" s="36" t="s">
        <v>202</v>
      </c>
      <c r="C203" s="9">
        <f>VLOOKUP($B203,'[2]Concentrado municipal'!$E$9:$S$220,13,FALSE)</f>
        <v>2390</v>
      </c>
      <c r="D203" s="9">
        <f>VLOOKUP($B203,'[2]Concentrado municipal'!$E$9:$S$220,15,FALSE)</f>
        <v>3.5367148543</v>
      </c>
      <c r="E203" s="37">
        <f t="shared" si="9"/>
        <v>2.2306803481728023E-3</v>
      </c>
      <c r="F203" s="37">
        <f t="shared" si="11"/>
        <v>7.8892803225778449E-3</v>
      </c>
      <c r="G203" s="37">
        <f t="shared" si="10"/>
        <v>2.1396740357601525E-3</v>
      </c>
    </row>
    <row r="204" spans="1:8" ht="13.8" x14ac:dyDescent="0.25">
      <c r="A204">
        <v>196</v>
      </c>
      <c r="B204" s="36" t="s">
        <v>203</v>
      </c>
      <c r="C204" s="9">
        <f>VLOOKUP($B204,'[2]Concentrado municipal'!$E$9:$S$220,13,FALSE)</f>
        <v>1220</v>
      </c>
      <c r="D204" s="9">
        <f>VLOOKUP($B204,'[2]Concentrado municipal'!$E$9:$S$220,15,FALSE)</f>
        <v>3.6183745879</v>
      </c>
      <c r="E204" s="37">
        <f t="shared" si="9"/>
        <v>1.1386736505317233E-3</v>
      </c>
      <c r="F204" s="37">
        <f t="shared" si="11"/>
        <v>4.1201478009953128E-3</v>
      </c>
      <c r="G204" s="37">
        <f t="shared" si="10"/>
        <v>1.1174369413715268E-3</v>
      </c>
    </row>
    <row r="205" spans="1:8" ht="13.8" x14ac:dyDescent="0.25">
      <c r="A205">
        <v>197</v>
      </c>
      <c r="B205" s="36" t="s">
        <v>204</v>
      </c>
      <c r="C205" s="9">
        <f>VLOOKUP($B205,'[2]Concentrado municipal'!$E$9:$S$220,13,FALSE)</f>
        <v>2372</v>
      </c>
      <c r="D205" s="9">
        <f>VLOOKUP($B205,'[2]Concentrado municipal'!$E$9:$S$220,15,FALSE)</f>
        <v>3.6389949206000001</v>
      </c>
      <c r="E205" s="37">
        <f t="shared" si="9"/>
        <v>2.2138802451321703E-3</v>
      </c>
      <c r="F205" s="37">
        <f t="shared" si="11"/>
        <v>8.05629896685265E-3</v>
      </c>
      <c r="G205" s="37">
        <f t="shared" si="10"/>
        <v>2.1849716347844819E-3</v>
      </c>
    </row>
    <row r="206" spans="1:8" ht="13.8" x14ac:dyDescent="0.25">
      <c r="A206">
        <v>198</v>
      </c>
      <c r="B206" s="36" t="s">
        <v>205</v>
      </c>
      <c r="C206" s="9">
        <f>VLOOKUP($B206,'[2]Concentrado municipal'!$E$9:$S$220,13,FALSE)</f>
        <v>2345</v>
      </c>
      <c r="D206" s="9">
        <f>VLOOKUP($B206,'[2]Concentrado municipal'!$E$9:$S$220,15,FALSE)</f>
        <v>3.6704161403</v>
      </c>
      <c r="E206" s="37">
        <f t="shared" si="9"/>
        <v>2.1886800905712221E-3</v>
      </c>
      <c r="F206" s="37">
        <f t="shared" si="11"/>
        <v>8.0333667303858786E-3</v>
      </c>
      <c r="G206" s="37">
        <f t="shared" si="10"/>
        <v>2.1787521180549976E-3</v>
      </c>
      <c r="H206">
        <v>25</v>
      </c>
    </row>
    <row r="207" spans="1:8" ht="13.8" x14ac:dyDescent="0.25">
      <c r="A207">
        <v>199</v>
      </c>
      <c r="B207" s="36" t="s">
        <v>206</v>
      </c>
      <c r="C207" s="9">
        <f>VLOOKUP($B207,'[2]Concentrado municipal'!$E$9:$S$220,13,FALSE)</f>
        <v>3012</v>
      </c>
      <c r="D207" s="9">
        <f>VLOOKUP($B207,'[2]Concentrado municipal'!$E$9:$S$220,15,FALSE)</f>
        <v>3.7713510720999999</v>
      </c>
      <c r="E207" s="37">
        <f t="shared" si="9"/>
        <v>2.8112172421324183E-3</v>
      </c>
      <c r="F207" s="37">
        <f t="shared" si="11"/>
        <v>1.0602087160022101E-2</v>
      </c>
      <c r="G207" s="37">
        <f t="shared" si="10"/>
        <v>2.8754220529145797E-3</v>
      </c>
      <c r="H207">
        <v>26</v>
      </c>
    </row>
    <row r="208" spans="1:8" ht="13.8" x14ac:dyDescent="0.25">
      <c r="A208">
        <v>200</v>
      </c>
      <c r="B208" s="36" t="s">
        <v>207</v>
      </c>
      <c r="C208" s="9">
        <f>VLOOKUP($B208,'[2]Concentrado municipal'!$E$9:$S$220,13,FALSE)</f>
        <v>1271</v>
      </c>
      <c r="D208" s="9">
        <f>VLOOKUP($B208,'[2]Concentrado municipal'!$E$9:$S$220,15,FALSE)</f>
        <v>3.4665335266000001</v>
      </c>
      <c r="E208" s="37">
        <f t="shared" si="9"/>
        <v>1.1862739424801805E-3</v>
      </c>
      <c r="F208" s="37">
        <f t="shared" si="11"/>
        <v>4.1122583933395056E-3</v>
      </c>
      <c r="G208" s="37">
        <f t="shared" si="10"/>
        <v>1.1152972328013612E-3</v>
      </c>
    </row>
    <row r="209" spans="1:8" ht="13.8" x14ac:dyDescent="0.25">
      <c r="A209">
        <v>201</v>
      </c>
      <c r="B209" s="36" t="s">
        <v>208</v>
      </c>
      <c r="C209" s="9">
        <f>VLOOKUP($B209,'[2]Concentrado municipal'!$E$9:$S$220,13,FALSE)</f>
        <v>12339</v>
      </c>
      <c r="D209" s="9">
        <f>VLOOKUP($B209,'[2]Concentrado municipal'!$E$9:$S$220,15,FALSE)</f>
        <v>3.8830450832999999</v>
      </c>
      <c r="E209" s="37">
        <f t="shared" si="9"/>
        <v>1.1516470634353224E-2</v>
      </c>
      <c r="F209" s="37">
        <f t="shared" si="11"/>
        <v>4.4718974673694116E-2</v>
      </c>
      <c r="G209" s="37">
        <f t="shared" si="10"/>
        <v>1.2128359635198526E-2</v>
      </c>
    </row>
    <row r="210" spans="1:8" ht="13.8" x14ac:dyDescent="0.25">
      <c r="A210">
        <v>202</v>
      </c>
      <c r="B210" s="36" t="s">
        <v>209</v>
      </c>
      <c r="C210" s="9">
        <v>5083</v>
      </c>
      <c r="D210" s="9">
        <v>3.7269883112</v>
      </c>
      <c r="E210" s="37">
        <f t="shared" si="9"/>
        <v>4.7441624308629093E-3</v>
      </c>
      <c r="F210" s="37">
        <f t="shared" si="11"/>
        <v>1.768143792626024E-2</v>
      </c>
      <c r="G210" s="37">
        <f t="shared" si="10"/>
        <v>4.7954328023372848E-3</v>
      </c>
    </row>
    <row r="211" spans="1:8" ht="13.8" x14ac:dyDescent="0.25">
      <c r="A211">
        <v>203</v>
      </c>
      <c r="B211" s="36" t="s">
        <v>210</v>
      </c>
      <c r="C211" s="9">
        <f>VLOOKUP($B211,'[2]Concentrado municipal'!$E$9:$S$220,13,FALSE)</f>
        <v>5608</v>
      </c>
      <c r="D211" s="9">
        <f>VLOOKUP($B211,'[2]Concentrado municipal'!$E$9:$S$220,15,FALSE)</f>
        <v>3.9492712702000001</v>
      </c>
      <c r="E211" s="37">
        <f t="shared" si="9"/>
        <v>5.2341654362146753E-3</v>
      </c>
      <c r="F211" s="37">
        <f t="shared" si="11"/>
        <v>2.0671139180716468E-2</v>
      </c>
      <c r="G211" s="37">
        <f t="shared" si="10"/>
        <v>5.6062781376883947E-3</v>
      </c>
    </row>
    <row r="212" spans="1:8" ht="13.8" x14ac:dyDescent="0.25">
      <c r="A212">
        <v>204</v>
      </c>
      <c r="B212" s="36" t="s">
        <v>211</v>
      </c>
      <c r="C212" s="9">
        <f>VLOOKUP($B212,'[2]Concentrado municipal'!$E$9:$S$220,13,FALSE)</f>
        <v>3720</v>
      </c>
      <c r="D212" s="9">
        <f>VLOOKUP($B212,'[2]Concentrado municipal'!$E$9:$S$220,15,FALSE)</f>
        <v>3.6048872435999999</v>
      </c>
      <c r="E212" s="37">
        <f t="shared" si="9"/>
        <v>3.4720212950639429E-3</v>
      </c>
      <c r="F212" s="37">
        <f t="shared" si="11"/>
        <v>1.2516245276083559E-2</v>
      </c>
      <c r="G212" s="37">
        <f t="shared" si="10"/>
        <v>3.3945662908947049E-3</v>
      </c>
    </row>
    <row r="213" spans="1:8" ht="13.8" x14ac:dyDescent="0.25">
      <c r="A213">
        <v>205</v>
      </c>
      <c r="B213" s="36" t="s">
        <v>212</v>
      </c>
      <c r="C213" s="9">
        <f>VLOOKUP($B213,'[2]Concentrado municipal'!$E$9:$S$220,13,FALSE)</f>
        <v>1568</v>
      </c>
      <c r="D213" s="9">
        <f>VLOOKUP($B213,'[2]Concentrado municipal'!$E$9:$S$220,15,FALSE)</f>
        <v>3.5985099246000001</v>
      </c>
      <c r="E213" s="37">
        <f t="shared" si="9"/>
        <v>1.4634756426506082E-3</v>
      </c>
      <c r="F213" s="37">
        <f t="shared" si="11"/>
        <v>5.2663316244885771E-3</v>
      </c>
      <c r="G213" s="37">
        <f t="shared" si="10"/>
        <v>1.4282966987968387E-3</v>
      </c>
    </row>
    <row r="214" spans="1:8" ht="13.8" x14ac:dyDescent="0.25">
      <c r="A214">
        <v>206</v>
      </c>
      <c r="B214" s="36" t="s">
        <v>213</v>
      </c>
      <c r="C214" s="9">
        <f>VLOOKUP($B214,'[2]Concentrado municipal'!$E$9:$S$220,13,FALSE)</f>
        <v>1370</v>
      </c>
      <c r="D214" s="9">
        <f>VLOOKUP($B214,'[2]Concentrado municipal'!$E$9:$S$220,15,FALSE)</f>
        <v>3.6521094992999998</v>
      </c>
      <c r="E214" s="37">
        <f t="shared" si="9"/>
        <v>1.2786745092036565E-3</v>
      </c>
      <c r="F214" s="37">
        <f t="shared" si="11"/>
        <v>4.6698593215754392E-3</v>
      </c>
      <c r="G214" s="37">
        <f t="shared" si="10"/>
        <v>1.2665257580507143E-3</v>
      </c>
    </row>
    <row r="215" spans="1:8" ht="13.8" x14ac:dyDescent="0.25">
      <c r="A215">
        <v>207</v>
      </c>
      <c r="B215" s="36" t="s">
        <v>214</v>
      </c>
      <c r="C215" s="9">
        <f>VLOOKUP($B215,'[2]Concentrado municipal'!$E$9:$S$220,13,FALSE)</f>
        <v>6245</v>
      </c>
      <c r="D215" s="9">
        <f>VLOOKUP($B215,'[2]Concentrado municipal'!$E$9:$S$220,15,FALSE)</f>
        <v>3.7302504703000001</v>
      </c>
      <c r="E215" s="37">
        <f t="shared" si="9"/>
        <v>5.828702416041485E-3</v>
      </c>
      <c r="F215" s="37">
        <f t="shared" si="11"/>
        <v>2.1742519928677498E-2</v>
      </c>
      <c r="G215" s="37">
        <f t="shared" si="10"/>
        <v>5.8968503413740735E-3</v>
      </c>
    </row>
    <row r="216" spans="1:8" ht="13.8" x14ac:dyDescent="0.25">
      <c r="A216">
        <v>208</v>
      </c>
      <c r="B216" s="36" t="s">
        <v>215</v>
      </c>
      <c r="C216" s="9">
        <f>VLOOKUP($B216,'[2]Concentrado municipal'!$E$9:$S$220,13,FALSE)</f>
        <v>1009</v>
      </c>
      <c r="D216" s="9">
        <f>VLOOKUP($B216,'[2]Concentrado municipal'!$E$9:$S$220,15,FALSE)</f>
        <v>3.5791126954000001</v>
      </c>
      <c r="E216" s="37">
        <f t="shared" si="9"/>
        <v>9.4173910933320387E-4</v>
      </c>
      <c r="F216" s="37">
        <f t="shared" si="11"/>
        <v>3.3705904019691586E-3</v>
      </c>
      <c r="G216" s="37">
        <f t="shared" si="10"/>
        <v>9.1414735861727555E-4</v>
      </c>
    </row>
    <row r="217" spans="1:8" ht="13.8" x14ac:dyDescent="0.25">
      <c r="A217">
        <v>209</v>
      </c>
      <c r="B217" s="36" t="s">
        <v>216</v>
      </c>
      <c r="C217" s="9">
        <f>VLOOKUP($B217,'[2]Concentrado municipal'!$E$9:$S$220,13,FALSE)</f>
        <v>5227</v>
      </c>
      <c r="D217" s="9">
        <f>VLOOKUP($B217,'[2]Concentrado municipal'!$E$9:$S$220,15,FALSE)</f>
        <v>3.8368124462000002</v>
      </c>
      <c r="E217" s="37">
        <f t="shared" si="9"/>
        <v>4.8785632551879652E-3</v>
      </c>
      <c r="F217" s="37">
        <f t="shared" si="11"/>
        <v>1.8718132217079173E-2</v>
      </c>
      <c r="G217" s="37">
        <f t="shared" si="10"/>
        <v>5.0765975938503911E-3</v>
      </c>
      <c r="H217">
        <v>27</v>
      </c>
    </row>
    <row r="218" spans="1:8" ht="13.8" x14ac:dyDescent="0.25">
      <c r="A218">
        <v>210</v>
      </c>
      <c r="B218" s="36" t="s">
        <v>217</v>
      </c>
      <c r="C218" s="9">
        <f>VLOOKUP($B218,'[2]Concentrado municipal'!$E$9:$S$220,13,FALSE)</f>
        <v>8795</v>
      </c>
      <c r="D218" s="9">
        <f>VLOOKUP($B218,'[2]Concentrado municipal'!$E$9:$S$220,15,FALSE)</f>
        <v>3.7496106588</v>
      </c>
      <c r="E218" s="37">
        <f t="shared" si="9"/>
        <v>8.2087170134643485E-3</v>
      </c>
      <c r="F218" s="37">
        <f>+D218*E218</f>
        <v>3.0779492808758826E-2</v>
      </c>
      <c r="G218" s="37">
        <f t="shared" si="10"/>
        <v>8.3477933225787927E-3</v>
      </c>
    </row>
    <row r="219" spans="1:8" ht="13.8" x14ac:dyDescent="0.25">
      <c r="A219">
        <v>211</v>
      </c>
      <c r="B219" s="36" t="s">
        <v>218</v>
      </c>
      <c r="C219" s="9">
        <f>VLOOKUP($B219,'[2]Concentrado municipal'!$E$9:$S$220,13,FALSE)</f>
        <v>2617</v>
      </c>
      <c r="D219" s="9">
        <f>VLOOKUP($B219,'[2]Concentrado municipal'!$E$9:$S$220,15,FALSE)</f>
        <v>3.6036823374</v>
      </c>
      <c r="E219" s="37">
        <f t="shared" si="9"/>
        <v>2.4425483142963278E-3</v>
      </c>
      <c r="F219" s="37">
        <f t="shared" si="11"/>
        <v>8.8021682184758199E-3</v>
      </c>
      <c r="G219" s="37">
        <f t="shared" si="10"/>
        <v>2.3872609446474735E-3</v>
      </c>
      <c r="H219">
        <v>28</v>
      </c>
    </row>
    <row r="220" spans="1:8" ht="13.8" x14ac:dyDescent="0.25">
      <c r="A220">
        <v>212</v>
      </c>
      <c r="B220" s="36" t="s">
        <v>219</v>
      </c>
      <c r="C220" s="9">
        <f>VLOOKUP($B220,'[2]Concentrado municipal'!$E$9:$S$220,13,FALSE)</f>
        <v>4462</v>
      </c>
      <c r="D220" s="9">
        <f>VLOOKUP($B220,'[2]Concentrado municipal'!$E$9:$S$220,15,FALSE)</f>
        <v>3.757129956</v>
      </c>
      <c r="E220" s="37">
        <f t="shared" si="9"/>
        <v>4.1645588759611062E-3</v>
      </c>
      <c r="F220" s="37">
        <f t="shared" si="11"/>
        <v>1.5646788906399159E-2</v>
      </c>
      <c r="G220" s="37">
        <f t="shared" si="10"/>
        <v>4.2436098854582091E-3</v>
      </c>
    </row>
    <row r="221" spans="1:8" ht="21.75" customHeight="1" x14ac:dyDescent="0.25">
      <c r="B221" s="11" t="s">
        <v>6</v>
      </c>
      <c r="C221" s="12">
        <f>SUM(C9:C220)</f>
        <v>1071422</v>
      </c>
      <c r="D221" s="12">
        <f>SUM(D9:D220)</f>
        <v>770.90915007529941</v>
      </c>
      <c r="E221" s="13">
        <f>SUM(E9:E220)</f>
        <v>0.99999999999999956</v>
      </c>
      <c r="F221" s="14">
        <f>SUM(F9:F220)</f>
        <v>3.6871412143742983</v>
      </c>
      <c r="G221" s="13">
        <f>SUM(G9:G220)</f>
        <v>0.99999999999999967</v>
      </c>
    </row>
    <row r="223" spans="1:8" ht="22.8" customHeight="1" x14ac:dyDescent="0.25">
      <c r="B223" s="128" t="s">
        <v>695</v>
      </c>
      <c r="C223" s="129"/>
      <c r="D223" s="129"/>
      <c r="E223" s="129"/>
      <c r="F223" s="129"/>
      <c r="G223" s="129"/>
    </row>
  </sheetData>
  <mergeCells count="6">
    <mergeCell ref="B223:G223"/>
    <mergeCell ref="B4:B8"/>
    <mergeCell ref="C4:D4"/>
    <mergeCell ref="E4:G4"/>
    <mergeCell ref="B2:G2"/>
    <mergeCell ref="A1:G1"/>
  </mergeCells>
  <phoneticPr fontId="5" type="noConversion"/>
  <printOptions horizontalCentered="1"/>
  <pageMargins left="0.39370078740157483" right="0.39370078740157483" top="0.59055118110236227" bottom="0.59055118110236227" header="0" footer="0"/>
  <pageSetup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opLeftCell="A3" workbookViewId="0">
      <selection activeCell="A12" sqref="A12:C12"/>
    </sheetView>
  </sheetViews>
  <sheetFormatPr baseColWidth="10" defaultRowHeight="13.2" x14ac:dyDescent="0.25"/>
  <cols>
    <col min="1" max="1" width="27.109375" style="15" customWidth="1"/>
    <col min="2" max="2" width="19.109375" style="15" customWidth="1"/>
    <col min="3" max="3" width="23.44140625" style="15" customWidth="1"/>
    <col min="4" max="4" width="17.88671875" bestFit="1" customWidth="1"/>
    <col min="5" max="5" width="15.6640625" customWidth="1"/>
    <col min="6" max="6" width="15.88671875" bestFit="1" customWidth="1"/>
  </cols>
  <sheetData>
    <row r="1" spans="1:7" ht="66" customHeight="1" x14ac:dyDescent="0.3">
      <c r="A1" s="112" t="s">
        <v>689</v>
      </c>
      <c r="B1" s="112"/>
      <c r="C1" s="112"/>
      <c r="D1" s="91"/>
      <c r="E1" s="91"/>
      <c r="F1" s="91"/>
      <c r="G1" s="91"/>
    </row>
    <row r="2" spans="1:7" ht="20.25" customHeight="1" x14ac:dyDescent="0.25">
      <c r="A2" s="119" t="s">
        <v>233</v>
      </c>
      <c r="B2" s="119"/>
      <c r="C2" s="119"/>
      <c r="D2" s="41"/>
      <c r="E2" s="41"/>
      <c r="F2" s="41"/>
      <c r="G2" s="41"/>
    </row>
    <row r="3" spans="1:7" ht="20.25" customHeight="1" x14ac:dyDescent="0.25">
      <c r="A3"/>
      <c r="B3" s="41"/>
      <c r="C3" s="41"/>
      <c r="D3" s="41"/>
      <c r="E3" s="41"/>
      <c r="F3" s="41"/>
      <c r="G3" s="41"/>
    </row>
    <row r="4" spans="1:7" x14ac:dyDescent="0.25">
      <c r="A4" s="16">
        <v>-6</v>
      </c>
      <c r="B4" s="17">
        <v>-7</v>
      </c>
      <c r="C4" s="18">
        <v>-8</v>
      </c>
    </row>
    <row r="5" spans="1:7" ht="5.0999999999999996" customHeight="1" x14ac:dyDescent="0.25">
      <c r="A5" s="19"/>
      <c r="B5" s="20"/>
      <c r="C5" s="21"/>
    </row>
    <row r="6" spans="1:7" ht="36" x14ac:dyDescent="0.25">
      <c r="A6" s="19" t="s">
        <v>221</v>
      </c>
      <c r="B6" s="20" t="s">
        <v>690</v>
      </c>
      <c r="C6" s="21" t="s">
        <v>220</v>
      </c>
    </row>
    <row r="7" spans="1:7" ht="18" x14ac:dyDescent="0.25">
      <c r="A7" s="22"/>
      <c r="B7" s="23"/>
      <c r="C7" s="24" t="s">
        <v>230</v>
      </c>
    </row>
    <row r="8" spans="1:7" ht="21" customHeight="1" x14ac:dyDescent="0.25">
      <c r="A8" s="25">
        <v>4922509863</v>
      </c>
      <c r="B8" s="88">
        <v>7977288033</v>
      </c>
      <c r="C8" s="26">
        <f>+B8-A8</f>
        <v>3054778170</v>
      </c>
    </row>
    <row r="9" spans="1:7" ht="14.4" customHeight="1" x14ac:dyDescent="0.25">
      <c r="A9" s="131"/>
      <c r="B9" s="132"/>
      <c r="C9" s="133"/>
    </row>
    <row r="10" spans="1:7" x14ac:dyDescent="0.25">
      <c r="A10" s="136" t="s">
        <v>701</v>
      </c>
      <c r="B10" s="136"/>
      <c r="C10" s="136"/>
    </row>
    <row r="11" spans="1:7" ht="16.8" customHeight="1" x14ac:dyDescent="0.25">
      <c r="A11" s="130" t="s">
        <v>699</v>
      </c>
      <c r="B11" s="130"/>
      <c r="C11" s="130"/>
    </row>
    <row r="12" spans="1:7" ht="25.8" customHeight="1" x14ac:dyDescent="0.25">
      <c r="A12" s="130" t="s">
        <v>696</v>
      </c>
      <c r="B12" s="130"/>
      <c r="C12" s="130"/>
    </row>
    <row r="13" spans="1:7" x14ac:dyDescent="0.25">
      <c r="A13" s="130" t="s">
        <v>700</v>
      </c>
      <c r="B13" s="130"/>
      <c r="C13" s="130"/>
    </row>
    <row r="14" spans="1:7" ht="17.399999999999999" customHeight="1" x14ac:dyDescent="0.25">
      <c r="A14" s="130" t="s">
        <v>697</v>
      </c>
      <c r="B14" s="130"/>
      <c r="C14" s="130"/>
    </row>
    <row r="15" spans="1:7" x14ac:dyDescent="0.25">
      <c r="A15" s="130" t="s">
        <v>698</v>
      </c>
      <c r="B15" s="130"/>
      <c r="C15" s="130"/>
    </row>
    <row r="16" spans="1:7" x14ac:dyDescent="0.25">
      <c r="A16"/>
      <c r="B16"/>
      <c r="C16"/>
    </row>
    <row r="17" spans="1:3" x14ac:dyDescent="0.25">
      <c r="A17"/>
      <c r="B17"/>
      <c r="C17"/>
    </row>
    <row r="18" spans="1:3" x14ac:dyDescent="0.25">
      <c r="A18"/>
      <c r="B18"/>
      <c r="C18"/>
    </row>
    <row r="19" spans="1:3" x14ac:dyDescent="0.25">
      <c r="A19"/>
      <c r="B19"/>
      <c r="C19"/>
    </row>
    <row r="20" spans="1:3" x14ac:dyDescent="0.25">
      <c r="A20"/>
      <c r="B20"/>
      <c r="C20"/>
    </row>
    <row r="21" spans="1:3" x14ac:dyDescent="0.25">
      <c r="A21"/>
      <c r="B21"/>
      <c r="C21"/>
    </row>
    <row r="22" spans="1:3" x14ac:dyDescent="0.25">
      <c r="A22"/>
      <c r="B22"/>
      <c r="C22"/>
    </row>
    <row r="23" spans="1:3" x14ac:dyDescent="0.25">
      <c r="A23"/>
      <c r="B23"/>
      <c r="C23"/>
    </row>
    <row r="24" spans="1:3" x14ac:dyDescent="0.25">
      <c r="A24"/>
      <c r="B24"/>
      <c r="C24"/>
    </row>
    <row r="25" spans="1:3" x14ac:dyDescent="0.25">
      <c r="A25"/>
      <c r="B25"/>
      <c r="C25"/>
    </row>
    <row r="26" spans="1:3" x14ac:dyDescent="0.25">
      <c r="A26"/>
      <c r="B26"/>
      <c r="C26"/>
    </row>
    <row r="27" spans="1:3" x14ac:dyDescent="0.25">
      <c r="A27"/>
      <c r="B27"/>
      <c r="C27"/>
    </row>
    <row r="28" spans="1:3" x14ac:dyDescent="0.25">
      <c r="A28"/>
      <c r="B28"/>
      <c r="C28"/>
    </row>
    <row r="29" spans="1:3" x14ac:dyDescent="0.25">
      <c r="A29"/>
      <c r="B29"/>
      <c r="C29"/>
    </row>
    <row r="30" spans="1:3" x14ac:dyDescent="0.25">
      <c r="A30"/>
      <c r="B30"/>
      <c r="C30"/>
    </row>
    <row r="31" spans="1:3" x14ac:dyDescent="0.25">
      <c r="A31"/>
      <c r="B31"/>
      <c r="C31"/>
    </row>
    <row r="32" spans="1:3" x14ac:dyDescent="0.25">
      <c r="A32"/>
      <c r="B32"/>
      <c r="C32"/>
    </row>
    <row r="33" spans="1:3" x14ac:dyDescent="0.25">
      <c r="A33"/>
      <c r="B33"/>
      <c r="C33"/>
    </row>
    <row r="34" spans="1:3" x14ac:dyDescent="0.25">
      <c r="A34"/>
      <c r="B34"/>
      <c r="C34"/>
    </row>
    <row r="35" spans="1:3" x14ac:dyDescent="0.25">
      <c r="A35"/>
      <c r="B35"/>
      <c r="C35"/>
    </row>
    <row r="36" spans="1:3" x14ac:dyDescent="0.25">
      <c r="A36"/>
      <c r="B36"/>
      <c r="C36"/>
    </row>
    <row r="37" spans="1:3" x14ac:dyDescent="0.25">
      <c r="A37"/>
      <c r="B37"/>
      <c r="C37"/>
    </row>
    <row r="38" spans="1:3" x14ac:dyDescent="0.25">
      <c r="A38"/>
      <c r="B38"/>
      <c r="C38"/>
    </row>
    <row r="39" spans="1:3" x14ac:dyDescent="0.25">
      <c r="A39"/>
      <c r="B39"/>
      <c r="C39"/>
    </row>
    <row r="40" spans="1:3" x14ac:dyDescent="0.25">
      <c r="A40"/>
      <c r="B40"/>
      <c r="C40"/>
    </row>
    <row r="41" spans="1:3" x14ac:dyDescent="0.25">
      <c r="A41"/>
      <c r="B41"/>
      <c r="C41"/>
    </row>
    <row r="42" spans="1:3" x14ac:dyDescent="0.25">
      <c r="A42"/>
      <c r="B42"/>
      <c r="C42"/>
    </row>
    <row r="43" spans="1:3" x14ac:dyDescent="0.25">
      <c r="A43"/>
      <c r="B43"/>
      <c r="C43"/>
    </row>
    <row r="44" spans="1:3" x14ac:dyDescent="0.25">
      <c r="A44"/>
      <c r="B44"/>
      <c r="C44"/>
    </row>
    <row r="45" spans="1:3" x14ac:dyDescent="0.25">
      <c r="A45"/>
      <c r="B45"/>
      <c r="C45"/>
    </row>
    <row r="46" spans="1:3" x14ac:dyDescent="0.25">
      <c r="A46"/>
      <c r="B46"/>
      <c r="C46"/>
    </row>
    <row r="47" spans="1:3" x14ac:dyDescent="0.25">
      <c r="A47"/>
      <c r="B47"/>
      <c r="C47"/>
    </row>
    <row r="48" spans="1:3" x14ac:dyDescent="0.25">
      <c r="A48"/>
      <c r="B48"/>
      <c r="C48"/>
    </row>
    <row r="49" spans="1:3" x14ac:dyDescent="0.25">
      <c r="A49"/>
      <c r="B49"/>
      <c r="C49"/>
    </row>
    <row r="50" spans="1:3" x14ac:dyDescent="0.25">
      <c r="A50"/>
      <c r="B50"/>
      <c r="C50"/>
    </row>
    <row r="51" spans="1:3" x14ac:dyDescent="0.25">
      <c r="A51"/>
      <c r="B51"/>
      <c r="C51"/>
    </row>
    <row r="52" spans="1:3" x14ac:dyDescent="0.25">
      <c r="A52"/>
      <c r="B52"/>
      <c r="C52"/>
    </row>
    <row r="53" spans="1:3" x14ac:dyDescent="0.25">
      <c r="A53"/>
      <c r="B53"/>
      <c r="C53"/>
    </row>
    <row r="54" spans="1:3" x14ac:dyDescent="0.25">
      <c r="A54"/>
      <c r="B54"/>
      <c r="C54"/>
    </row>
    <row r="55" spans="1:3" x14ac:dyDescent="0.25">
      <c r="A55"/>
      <c r="B55"/>
      <c r="C55"/>
    </row>
    <row r="56" spans="1:3" x14ac:dyDescent="0.25">
      <c r="A56"/>
      <c r="B56"/>
      <c r="C56"/>
    </row>
    <row r="57" spans="1:3" x14ac:dyDescent="0.25">
      <c r="A57"/>
      <c r="B57"/>
      <c r="C57"/>
    </row>
    <row r="58" spans="1:3" x14ac:dyDescent="0.25">
      <c r="A58"/>
      <c r="B58"/>
      <c r="C58"/>
    </row>
    <row r="59" spans="1:3" x14ac:dyDescent="0.25">
      <c r="A59"/>
      <c r="B59"/>
      <c r="C59"/>
    </row>
    <row r="60" spans="1:3" x14ac:dyDescent="0.25">
      <c r="A60"/>
      <c r="B60"/>
      <c r="C60"/>
    </row>
    <row r="61" spans="1:3" x14ac:dyDescent="0.25">
      <c r="A61"/>
      <c r="B61"/>
      <c r="C61"/>
    </row>
    <row r="62" spans="1:3" x14ac:dyDescent="0.25">
      <c r="A62"/>
      <c r="B62"/>
      <c r="C62"/>
    </row>
    <row r="63" spans="1:3" x14ac:dyDescent="0.25">
      <c r="A63"/>
      <c r="B63"/>
      <c r="C63"/>
    </row>
    <row r="64" spans="1:3" x14ac:dyDescent="0.25">
      <c r="A64"/>
      <c r="B64"/>
      <c r="C64"/>
    </row>
    <row r="65" spans="1:3" x14ac:dyDescent="0.25">
      <c r="A65"/>
      <c r="B65"/>
      <c r="C65"/>
    </row>
    <row r="66" spans="1:3" x14ac:dyDescent="0.25">
      <c r="A66"/>
      <c r="B66"/>
      <c r="C66"/>
    </row>
    <row r="67" spans="1:3" x14ac:dyDescent="0.25">
      <c r="A67"/>
      <c r="B67"/>
      <c r="C67"/>
    </row>
    <row r="68" spans="1:3" x14ac:dyDescent="0.25">
      <c r="A68"/>
      <c r="B68"/>
      <c r="C68"/>
    </row>
    <row r="69" spans="1:3" x14ac:dyDescent="0.25">
      <c r="A69"/>
      <c r="B69"/>
      <c r="C69"/>
    </row>
    <row r="70" spans="1:3" x14ac:dyDescent="0.25">
      <c r="A70"/>
      <c r="B70"/>
      <c r="C70"/>
    </row>
    <row r="71" spans="1:3" x14ac:dyDescent="0.25">
      <c r="A71"/>
      <c r="B71"/>
      <c r="C71"/>
    </row>
    <row r="72" spans="1:3" x14ac:dyDescent="0.25">
      <c r="A72"/>
      <c r="B72"/>
      <c r="C72"/>
    </row>
    <row r="73" spans="1:3" x14ac:dyDescent="0.25">
      <c r="A73"/>
      <c r="B73"/>
      <c r="C73"/>
    </row>
    <row r="74" spans="1:3" x14ac:dyDescent="0.25">
      <c r="A74"/>
      <c r="B74"/>
      <c r="C74"/>
    </row>
    <row r="75" spans="1:3" x14ac:dyDescent="0.25">
      <c r="A75"/>
      <c r="B75"/>
      <c r="C75"/>
    </row>
    <row r="76" spans="1:3" x14ac:dyDescent="0.25">
      <c r="A76"/>
      <c r="B76"/>
      <c r="C76"/>
    </row>
  </sheetData>
  <mergeCells count="8">
    <mergeCell ref="A14:C14"/>
    <mergeCell ref="A15:C15"/>
    <mergeCell ref="A10:C10"/>
    <mergeCell ref="A1:C1"/>
    <mergeCell ref="A2:C2"/>
    <mergeCell ref="A11:C11"/>
    <mergeCell ref="A12:C12"/>
    <mergeCell ref="A13:C13"/>
  </mergeCells>
  <phoneticPr fontId="5" type="noConversion"/>
  <printOptions horizontalCentered="1"/>
  <pageMargins left="0.74803149606299213" right="0.74803149606299213" top="0.98425196850393704" bottom="0.98425196850393704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9"/>
  <sheetViews>
    <sheetView zoomScaleNormal="100" workbookViewId="0">
      <selection activeCell="B1" sqref="B1:E1"/>
    </sheetView>
  </sheetViews>
  <sheetFormatPr baseColWidth="10" defaultRowHeight="13.2" x14ac:dyDescent="0.25"/>
  <cols>
    <col min="1" max="1" width="4" bestFit="1" customWidth="1"/>
    <col min="2" max="2" width="33.5546875" style="15" customWidth="1"/>
    <col min="3" max="3" width="19.33203125" style="15" customWidth="1"/>
    <col min="4" max="4" width="18.109375" style="15" customWidth="1"/>
    <col min="5" max="5" width="18.88671875" style="15" customWidth="1"/>
  </cols>
  <sheetData>
    <row r="1" spans="1:7" ht="33" customHeight="1" x14ac:dyDescent="0.25">
      <c r="B1" s="122" t="s">
        <v>691</v>
      </c>
      <c r="C1" s="122"/>
      <c r="D1" s="122"/>
      <c r="E1" s="122"/>
      <c r="F1" s="41"/>
      <c r="G1" s="41"/>
    </row>
    <row r="2" spans="1:7" ht="20.25" customHeight="1" x14ac:dyDescent="0.25">
      <c r="B2" s="119" t="s">
        <v>234</v>
      </c>
      <c r="C2" s="119"/>
      <c r="D2" s="119"/>
      <c r="E2" s="119"/>
      <c r="F2" s="41"/>
      <c r="G2" s="41"/>
    </row>
    <row r="3" spans="1:7" ht="9.75" customHeight="1" thickBot="1" x14ac:dyDescent="0.3">
      <c r="B3" s="42"/>
      <c r="C3" s="42"/>
      <c r="D3" s="42"/>
      <c r="E3" s="42"/>
      <c r="F3" s="42"/>
      <c r="G3" s="42"/>
    </row>
    <row r="4" spans="1:7" ht="15.6" x14ac:dyDescent="0.25">
      <c r="B4" s="120" t="s">
        <v>0</v>
      </c>
      <c r="C4" s="27">
        <v>-9</v>
      </c>
      <c r="D4" s="27">
        <v>-10</v>
      </c>
      <c r="E4" s="27">
        <v>-11</v>
      </c>
    </row>
    <row r="5" spans="1:7" ht="34.200000000000003" thickBot="1" x14ac:dyDescent="0.3">
      <c r="B5" s="121"/>
      <c r="C5" s="28" t="s">
        <v>230</v>
      </c>
      <c r="D5" s="28" t="s">
        <v>231</v>
      </c>
      <c r="E5" s="28" t="s">
        <v>682</v>
      </c>
    </row>
    <row r="6" spans="1:7" ht="13.8" x14ac:dyDescent="0.25">
      <c r="A6">
        <v>1</v>
      </c>
      <c r="B6" s="36" t="s">
        <v>8</v>
      </c>
      <c r="C6" s="45">
        <f>'PASO 2'!$C$8</f>
        <v>3054778170</v>
      </c>
      <c r="D6" s="47">
        <f>'PASO 1'!G9</f>
        <v>1.0528854556830672E-3</v>
      </c>
      <c r="E6" s="45">
        <f>+C6*(0.8*D6)</f>
        <v>2573065.2044249089</v>
      </c>
    </row>
    <row r="7" spans="1:7" ht="13.8" x14ac:dyDescent="0.25">
      <c r="A7">
        <v>2</v>
      </c>
      <c r="B7" s="36" t="s">
        <v>9</v>
      </c>
      <c r="C7" s="45">
        <f>'PASO 2'!$C$8</f>
        <v>3054778170</v>
      </c>
      <c r="D7" s="47">
        <f>'PASO 1'!G10</f>
        <v>5.3566585779860271E-4</v>
      </c>
      <c r="E7" s="45">
        <f t="shared" ref="E7:E70" si="0">+C7*(0.8*D7)</f>
        <v>1309072.2950539968</v>
      </c>
    </row>
    <row r="8" spans="1:7" ht="13.8" x14ac:dyDescent="0.25">
      <c r="A8">
        <v>3</v>
      </c>
      <c r="B8" s="36" t="s">
        <v>10</v>
      </c>
      <c r="C8" s="45">
        <f>'PASO 2'!$C$8</f>
        <v>3054778170</v>
      </c>
      <c r="D8" s="47">
        <f>'PASO 1'!G11</f>
        <v>1.3414463145093647E-2</v>
      </c>
      <c r="E8" s="45">
        <f t="shared" si="0"/>
        <v>32782567.342321295</v>
      </c>
    </row>
    <row r="9" spans="1:7" ht="13.8" x14ac:dyDescent="0.25">
      <c r="A9">
        <v>4</v>
      </c>
      <c r="B9" s="36" t="s">
        <v>11</v>
      </c>
      <c r="C9" s="45">
        <f>'PASO 2'!$C$8</f>
        <v>3054778170</v>
      </c>
      <c r="D9" s="47">
        <f>'PASO 1'!G12</f>
        <v>3.0608202971943552E-3</v>
      </c>
      <c r="E9" s="45">
        <f t="shared" si="0"/>
        <v>7480101.6209297832</v>
      </c>
    </row>
    <row r="10" spans="1:7" ht="13.8" x14ac:dyDescent="0.25">
      <c r="A10">
        <v>5</v>
      </c>
      <c r="B10" s="36" t="s">
        <v>12</v>
      </c>
      <c r="C10" s="45">
        <f>'PASO 2'!$C$8</f>
        <v>3054778170</v>
      </c>
      <c r="D10" s="47">
        <f>'PASO 1'!G13</f>
        <v>4.8595388425112725E-4</v>
      </c>
      <c r="E10" s="45">
        <f t="shared" si="0"/>
        <v>1187585.0537896403</v>
      </c>
    </row>
    <row r="11" spans="1:7" ht="13.8" x14ac:dyDescent="0.25">
      <c r="A11">
        <v>6</v>
      </c>
      <c r="B11" s="36" t="s">
        <v>13</v>
      </c>
      <c r="C11" s="45">
        <f>'PASO 2'!$C$8</f>
        <v>3054778170</v>
      </c>
      <c r="D11" s="47">
        <f>'PASO 1'!G14</f>
        <v>4.8022252638001183E-3</v>
      </c>
      <c r="E11" s="45">
        <f t="shared" si="0"/>
        <v>11735786.322623273</v>
      </c>
    </row>
    <row r="12" spans="1:7" ht="13.8" x14ac:dyDescent="0.25">
      <c r="A12">
        <v>7</v>
      </c>
      <c r="B12" s="36" t="s">
        <v>14</v>
      </c>
      <c r="C12" s="45">
        <f>'PASO 2'!$C$8</f>
        <v>3054778170</v>
      </c>
      <c r="D12" s="47">
        <f>'PASO 1'!G15</f>
        <v>8.1750033432105487E-4</v>
      </c>
      <c r="E12" s="45">
        <f t="shared" si="0"/>
        <v>1997825.7402013284</v>
      </c>
    </row>
    <row r="13" spans="1:7" s="39" customFormat="1" ht="13.8" x14ac:dyDescent="0.25">
      <c r="A13">
        <v>8</v>
      </c>
      <c r="B13" s="36" t="s">
        <v>15</v>
      </c>
      <c r="C13" s="45">
        <f>'PASO 2'!$C$8</f>
        <v>3054778170</v>
      </c>
      <c r="D13" s="47">
        <f>'PASO 1'!G16</f>
        <v>2.4637829913659128E-3</v>
      </c>
      <c r="E13" s="45">
        <f t="shared" si="0"/>
        <v>6021048.3981135124</v>
      </c>
      <c r="F13" s="39">
        <v>1</v>
      </c>
    </row>
    <row r="14" spans="1:7" s="39" customFormat="1" ht="12.75" customHeight="1" x14ac:dyDescent="0.25">
      <c r="A14">
        <v>9</v>
      </c>
      <c r="B14" s="38" t="s">
        <v>16</v>
      </c>
      <c r="C14" s="45">
        <f>'PASO 2'!$C$8</f>
        <v>3054778170</v>
      </c>
      <c r="D14" s="47">
        <f>'PASO 1'!G17</f>
        <v>2.4531275249492319E-3</v>
      </c>
      <c r="E14" s="45">
        <f t="shared" si="0"/>
        <v>5995008.3291528355</v>
      </c>
    </row>
    <row r="15" spans="1:7" s="39" customFormat="1" ht="13.8" x14ac:dyDescent="0.25">
      <c r="A15">
        <v>10</v>
      </c>
      <c r="B15" s="36" t="s">
        <v>17</v>
      </c>
      <c r="C15" s="45">
        <f>'PASO 2'!$C$8</f>
        <v>3054778170</v>
      </c>
      <c r="D15" s="47">
        <f>'PASO 1'!G18</f>
        <v>1.0819933189287515E-2</v>
      </c>
      <c r="E15" s="45">
        <f t="shared" si="0"/>
        <v>26441996.565995183</v>
      </c>
    </row>
    <row r="16" spans="1:7" s="39" customFormat="1" ht="13.8" x14ac:dyDescent="0.25">
      <c r="A16">
        <v>11</v>
      </c>
      <c r="B16" s="36" t="s">
        <v>18</v>
      </c>
      <c r="C16" s="45">
        <f>'PASO 2'!$C$8</f>
        <v>3054778170</v>
      </c>
      <c r="D16" s="47">
        <f>'PASO 1'!G19</f>
        <v>2.4232003883489102E-3</v>
      </c>
      <c r="E16" s="45">
        <f t="shared" si="0"/>
        <v>5921871.7182910191</v>
      </c>
      <c r="F16" s="39">
        <v>2</v>
      </c>
    </row>
    <row r="17" spans="1:6" s="39" customFormat="1" ht="13.8" x14ac:dyDescent="0.25">
      <c r="A17">
        <v>12</v>
      </c>
      <c r="B17" s="36" t="s">
        <v>19</v>
      </c>
      <c r="C17" s="45">
        <f>'PASO 2'!$C$8</f>
        <v>3054778170</v>
      </c>
      <c r="D17" s="47">
        <f>'PASO 1'!G20</f>
        <v>2.9095360041046174E-4</v>
      </c>
      <c r="E17" s="45">
        <f t="shared" si="0"/>
        <v>711038.96561342536</v>
      </c>
    </row>
    <row r="18" spans="1:6" s="39" customFormat="1" ht="13.8" x14ac:dyDescent="0.25">
      <c r="A18">
        <v>13</v>
      </c>
      <c r="B18" s="36" t="s">
        <v>20</v>
      </c>
      <c r="C18" s="45">
        <f>'PASO 2'!$C$8</f>
        <v>3054778170</v>
      </c>
      <c r="D18" s="47">
        <f>'PASO 1'!G21</f>
        <v>2.3642155604665046E-3</v>
      </c>
      <c r="E18" s="45">
        <f t="shared" si="0"/>
        <v>5777723.2666299148</v>
      </c>
    </row>
    <row r="19" spans="1:6" s="39" customFormat="1" ht="13.8" x14ac:dyDescent="0.25">
      <c r="A19">
        <v>14</v>
      </c>
      <c r="B19" s="36" t="s">
        <v>21</v>
      </c>
      <c r="C19" s="45">
        <f>'PASO 2'!$C$8</f>
        <v>3054778170</v>
      </c>
      <c r="D19" s="47">
        <f>'PASO 1'!G22</f>
        <v>3.284385855119558E-3</v>
      </c>
      <c r="E19" s="45">
        <f t="shared" si="0"/>
        <v>8026456.1696608076</v>
      </c>
    </row>
    <row r="20" spans="1:6" s="39" customFormat="1" ht="13.8" x14ac:dyDescent="0.25">
      <c r="A20">
        <v>15</v>
      </c>
      <c r="B20" s="36" t="s">
        <v>22</v>
      </c>
      <c r="C20" s="45">
        <f>'PASO 2'!$C$8</f>
        <v>3054778170</v>
      </c>
      <c r="D20" s="47">
        <f>'PASO 1'!G23</f>
        <v>3.33455602582565E-3</v>
      </c>
      <c r="E20" s="45">
        <f t="shared" si="0"/>
        <v>8149063.1634673225</v>
      </c>
    </row>
    <row r="21" spans="1:6" s="39" customFormat="1" ht="13.8" x14ac:dyDescent="0.25">
      <c r="A21">
        <v>16</v>
      </c>
      <c r="B21" s="36" t="s">
        <v>23</v>
      </c>
      <c r="C21" s="45">
        <f>'PASO 2'!$C$8</f>
        <v>3054778170</v>
      </c>
      <c r="D21" s="47">
        <f>'PASO 1'!G24</f>
        <v>8.5127606383942939E-4</v>
      </c>
      <c r="E21" s="45">
        <f t="shared" si="0"/>
        <v>2080367.6291681726</v>
      </c>
    </row>
    <row r="22" spans="1:6" s="39" customFormat="1" ht="13.8" x14ac:dyDescent="0.25">
      <c r="A22">
        <v>17</v>
      </c>
      <c r="B22" s="36" t="s">
        <v>24</v>
      </c>
      <c r="C22" s="45">
        <f>'PASO 2'!$C$8</f>
        <v>3054778170</v>
      </c>
      <c r="D22" s="47">
        <f>'PASO 1'!G25</f>
        <v>3.4756970150446638E-4</v>
      </c>
      <c r="E22" s="45">
        <f t="shared" si="0"/>
        <v>849398.66936740815</v>
      </c>
      <c r="F22" s="39">
        <v>3</v>
      </c>
    </row>
    <row r="23" spans="1:6" s="39" customFormat="1" ht="13.8" x14ac:dyDescent="0.25">
      <c r="A23">
        <v>18</v>
      </c>
      <c r="B23" s="36" t="s">
        <v>25</v>
      </c>
      <c r="C23" s="45">
        <f>'PASO 2'!$C$8</f>
        <v>3054778170</v>
      </c>
      <c r="D23" s="47">
        <f>'PASO 1'!G26</f>
        <v>6.65086576921733E-4</v>
      </c>
      <c r="E23" s="45">
        <f t="shared" si="0"/>
        <v>1625353.5650724287</v>
      </c>
    </row>
    <row r="24" spans="1:6" s="39" customFormat="1" ht="13.8" x14ac:dyDescent="0.25">
      <c r="A24">
        <v>19</v>
      </c>
      <c r="B24" s="36" t="s">
        <v>26</v>
      </c>
      <c r="C24" s="45">
        <f>'PASO 2'!$C$8</f>
        <v>3054778170</v>
      </c>
      <c r="D24" s="47">
        <f>'PASO 1'!G27</f>
        <v>3.5524174278812326E-3</v>
      </c>
      <c r="E24" s="45">
        <f t="shared" si="0"/>
        <v>8681477.7675353121</v>
      </c>
    </row>
    <row r="25" spans="1:6" s="39" customFormat="1" ht="13.8" x14ac:dyDescent="0.25">
      <c r="A25">
        <v>20</v>
      </c>
      <c r="B25" s="36" t="s">
        <v>27</v>
      </c>
      <c r="C25" s="45">
        <f>'PASO 2'!$C$8</f>
        <v>3054778170</v>
      </c>
      <c r="D25" s="47">
        <f>'PASO 1'!G28</f>
        <v>3.1686812416265695E-3</v>
      </c>
      <c r="E25" s="45">
        <f t="shared" si="0"/>
        <v>7743694.6276874729</v>
      </c>
    </row>
    <row r="26" spans="1:6" s="39" customFormat="1" ht="13.8" x14ac:dyDescent="0.25">
      <c r="A26">
        <v>21</v>
      </c>
      <c r="B26" s="36" t="s">
        <v>28</v>
      </c>
      <c r="C26" s="45">
        <f>'PASO 2'!$C$8</f>
        <v>3054778170</v>
      </c>
      <c r="D26" s="47">
        <f>'PASO 1'!G29</f>
        <v>2.0040877218113736E-3</v>
      </c>
      <c r="E26" s="45">
        <f t="shared" si="0"/>
        <v>4897634.7386835339</v>
      </c>
    </row>
    <row r="27" spans="1:6" s="39" customFormat="1" ht="13.8" x14ac:dyDescent="0.25">
      <c r="A27">
        <v>22</v>
      </c>
      <c r="B27" s="36" t="s">
        <v>29</v>
      </c>
      <c r="C27" s="45">
        <f>'PASO 2'!$C$8</f>
        <v>3054778170</v>
      </c>
      <c r="D27" s="47">
        <f>'PASO 1'!G30</f>
        <v>3.9794672385303929E-3</v>
      </c>
      <c r="E27" s="45">
        <f t="shared" si="0"/>
        <v>9725111.718794262</v>
      </c>
    </row>
    <row r="28" spans="1:6" s="39" customFormat="1" ht="13.8" x14ac:dyDescent="0.25">
      <c r="A28">
        <v>23</v>
      </c>
      <c r="B28" s="36" t="s">
        <v>30</v>
      </c>
      <c r="C28" s="45">
        <f>'PASO 2'!$C$8</f>
        <v>3054778170</v>
      </c>
      <c r="D28" s="47">
        <f>'PASO 1'!G31</f>
        <v>9.4643131734873862E-3</v>
      </c>
      <c r="E28" s="45">
        <f t="shared" si="0"/>
        <v>23129101.821130153</v>
      </c>
    </row>
    <row r="29" spans="1:6" s="39" customFormat="1" ht="13.8" x14ac:dyDescent="0.25">
      <c r="A29">
        <v>24</v>
      </c>
      <c r="B29" s="36" t="s">
        <v>31</v>
      </c>
      <c r="C29" s="45">
        <f>'PASO 2'!$C$8</f>
        <v>3054778170</v>
      </c>
      <c r="D29" s="47">
        <f>'PASO 1'!G32</f>
        <v>2.280956811509863E-3</v>
      </c>
      <c r="E29" s="45">
        <f t="shared" si="0"/>
        <v>5574253.6596105071</v>
      </c>
    </row>
    <row r="30" spans="1:6" s="39" customFormat="1" ht="13.8" x14ac:dyDescent="0.25">
      <c r="A30">
        <v>25</v>
      </c>
      <c r="B30" s="36" t="s">
        <v>32</v>
      </c>
      <c r="C30" s="45">
        <f>'PASO 2'!$C$8</f>
        <v>3054778170</v>
      </c>
      <c r="D30" s="47">
        <f>'PASO 1'!G33</f>
        <v>3.7247712092832084E-3</v>
      </c>
      <c r="E30" s="45">
        <f t="shared" si="0"/>
        <v>9102679.8226902783</v>
      </c>
    </row>
    <row r="31" spans="1:6" s="39" customFormat="1" ht="13.8" x14ac:dyDescent="0.25">
      <c r="A31">
        <v>26</v>
      </c>
      <c r="B31" s="36" t="s">
        <v>33</v>
      </c>
      <c r="C31" s="45">
        <f>'PASO 2'!$C$8</f>
        <v>3054778170</v>
      </c>
      <c r="D31" s="47">
        <f>'PASO 1'!G34</f>
        <v>9.582699295860237E-4</v>
      </c>
      <c r="E31" s="45">
        <f t="shared" si="0"/>
        <v>2341841.6494934577</v>
      </c>
    </row>
    <row r="32" spans="1:6" s="39" customFormat="1" ht="13.8" x14ac:dyDescent="0.25">
      <c r="A32">
        <v>27</v>
      </c>
      <c r="B32" s="36" t="s">
        <v>34</v>
      </c>
      <c r="C32" s="45">
        <f>'PASO 2'!$C$8</f>
        <v>3054778170</v>
      </c>
      <c r="D32" s="47">
        <f>'PASO 1'!G35</f>
        <v>5.3642851374794938E-3</v>
      </c>
      <c r="E32" s="45">
        <f t="shared" si="0"/>
        <v>13109360.908502245</v>
      </c>
    </row>
    <row r="33" spans="1:6" s="39" customFormat="1" ht="13.8" x14ac:dyDescent="0.25">
      <c r="A33">
        <v>28</v>
      </c>
      <c r="B33" s="36" t="s">
        <v>35</v>
      </c>
      <c r="C33" s="45">
        <f>'PASO 2'!$C$8</f>
        <v>3054778170</v>
      </c>
      <c r="D33" s="47">
        <f>'PASO 1'!G36</f>
        <v>2.9032324747726001E-3</v>
      </c>
      <c r="E33" s="45">
        <f t="shared" si="0"/>
        <v>7094984.9490963323</v>
      </c>
    </row>
    <row r="34" spans="1:6" s="39" customFormat="1" ht="13.8" x14ac:dyDescent="0.25">
      <c r="A34">
        <v>29</v>
      </c>
      <c r="B34" s="36" t="s">
        <v>36</v>
      </c>
      <c r="C34" s="45">
        <f>'PASO 2'!$C$8</f>
        <v>3054778170</v>
      </c>
      <c r="D34" s="47">
        <f>'PASO 1'!G37</f>
        <v>6.020659495538005E-3</v>
      </c>
      <c r="E34" s="45">
        <f t="shared" si="0"/>
        <v>14713423.356778169</v>
      </c>
      <c r="F34" s="39">
        <v>4</v>
      </c>
    </row>
    <row r="35" spans="1:6" s="39" customFormat="1" ht="13.8" x14ac:dyDescent="0.25">
      <c r="A35">
        <v>30</v>
      </c>
      <c r="B35" s="36" t="s">
        <v>37</v>
      </c>
      <c r="C35" s="45">
        <f>'PASO 2'!$C$8</f>
        <v>3054778170</v>
      </c>
      <c r="D35" s="47">
        <f>'PASO 1'!G38</f>
        <v>4.6505865597662307E-3</v>
      </c>
      <c r="E35" s="45">
        <f t="shared" si="0"/>
        <v>11365208.240375426</v>
      </c>
    </row>
    <row r="36" spans="1:6" s="39" customFormat="1" ht="13.8" x14ac:dyDescent="0.25">
      <c r="A36">
        <v>31</v>
      </c>
      <c r="B36" s="36" t="s">
        <v>38</v>
      </c>
      <c r="C36" s="45">
        <f>'PASO 2'!$C$8</f>
        <v>3054778170</v>
      </c>
      <c r="D36" s="47">
        <f>'PASO 1'!G39</f>
        <v>3.0468249964096957E-3</v>
      </c>
      <c r="E36" s="45">
        <f t="shared" si="0"/>
        <v>7445899.5894741332</v>
      </c>
    </row>
    <row r="37" spans="1:6" s="39" customFormat="1" ht="13.8" x14ac:dyDescent="0.25">
      <c r="A37">
        <v>32</v>
      </c>
      <c r="B37" s="36" t="s">
        <v>39</v>
      </c>
      <c r="C37" s="45">
        <f>'PASO 2'!$C$8</f>
        <v>3054778170</v>
      </c>
      <c r="D37" s="47">
        <f>'PASO 1'!G40</f>
        <v>8.7361502887580902E-3</v>
      </c>
      <c r="E37" s="45">
        <f t="shared" si="0"/>
        <v>21349600.953549929</v>
      </c>
    </row>
    <row r="38" spans="1:6" s="39" customFormat="1" ht="13.8" x14ac:dyDescent="0.25">
      <c r="A38">
        <v>33</v>
      </c>
      <c r="B38" s="36" t="s">
        <v>40</v>
      </c>
      <c r="C38" s="45">
        <f>'PASO 2'!$C$8</f>
        <v>3054778170</v>
      </c>
      <c r="D38" s="47">
        <f>'PASO 1'!G41</f>
        <v>4.9705094584862521E-3</v>
      </c>
      <c r="E38" s="45">
        <f t="shared" si="0"/>
        <v>12147043.030049859</v>
      </c>
    </row>
    <row r="39" spans="1:6" s="39" customFormat="1" ht="13.8" x14ac:dyDescent="0.25">
      <c r="A39">
        <v>34</v>
      </c>
      <c r="B39" s="36" t="s">
        <v>41</v>
      </c>
      <c r="C39" s="45">
        <f>'PASO 2'!$C$8</f>
        <v>3054778170</v>
      </c>
      <c r="D39" s="47">
        <f>'PASO 1'!G42</f>
        <v>1.9277641661308647E-3</v>
      </c>
      <c r="E39" s="45">
        <f t="shared" si="0"/>
        <v>4711113.5132838553</v>
      </c>
    </row>
    <row r="40" spans="1:6" s="39" customFormat="1" ht="13.8" x14ac:dyDescent="0.25">
      <c r="A40">
        <v>35</v>
      </c>
      <c r="B40" s="36" t="s">
        <v>42</v>
      </c>
      <c r="C40" s="45">
        <f>'PASO 2'!$C$8</f>
        <v>3054778170</v>
      </c>
      <c r="D40" s="47">
        <f>'PASO 1'!G43</f>
        <v>2.7496151993803889E-3</v>
      </c>
      <c r="E40" s="45">
        <f t="shared" si="0"/>
        <v>6719571.5895739282</v>
      </c>
    </row>
    <row r="41" spans="1:6" s="39" customFormat="1" ht="13.8" x14ac:dyDescent="0.25">
      <c r="A41">
        <v>36</v>
      </c>
      <c r="B41" s="36" t="s">
        <v>43</v>
      </c>
      <c r="C41" s="45">
        <f>'PASO 2'!$C$8</f>
        <v>3054778170</v>
      </c>
      <c r="D41" s="47">
        <f>'PASO 1'!G44</f>
        <v>1.3740806913493419E-3</v>
      </c>
      <c r="E41" s="45">
        <f t="shared" si="0"/>
        <v>3358009.3598019816</v>
      </c>
    </row>
    <row r="42" spans="1:6" s="39" customFormat="1" ht="13.8" x14ac:dyDescent="0.25">
      <c r="A42">
        <v>37</v>
      </c>
      <c r="B42" s="36" t="s">
        <v>44</v>
      </c>
      <c r="C42" s="45">
        <f>'PASO 2'!$C$8</f>
        <v>3054778170</v>
      </c>
      <c r="D42" s="47">
        <f>'PASO 1'!G45</f>
        <v>4.7782949020129502E-3</v>
      </c>
      <c r="E42" s="45">
        <f t="shared" si="0"/>
        <v>11677304.765193161</v>
      </c>
    </row>
    <row r="43" spans="1:6" s="39" customFormat="1" ht="13.8" x14ac:dyDescent="0.25">
      <c r="A43">
        <v>38</v>
      </c>
      <c r="B43" s="36" t="s">
        <v>45</v>
      </c>
      <c r="C43" s="45">
        <f>'PASO 2'!$C$8</f>
        <v>3054778170</v>
      </c>
      <c r="D43" s="47">
        <f>'PASO 1'!G46</f>
        <v>3.6933073292892793E-3</v>
      </c>
      <c r="E43" s="45">
        <f t="shared" si="0"/>
        <v>9025787.6836911142</v>
      </c>
    </row>
    <row r="44" spans="1:6" s="39" customFormat="1" ht="13.8" x14ac:dyDescent="0.25">
      <c r="A44">
        <v>39</v>
      </c>
      <c r="B44" s="36" t="s">
        <v>46</v>
      </c>
      <c r="C44" s="45">
        <f>'PASO 2'!$C$8</f>
        <v>3054778170</v>
      </c>
      <c r="D44" s="47">
        <f>'PASO 1'!G47</f>
        <v>1.1076781924606338E-2</v>
      </c>
      <c r="E44" s="45">
        <f t="shared" si="0"/>
        <v>27069689.293710425</v>
      </c>
    </row>
    <row r="45" spans="1:6" s="39" customFormat="1" ht="13.8" x14ac:dyDescent="0.25">
      <c r="A45">
        <v>40</v>
      </c>
      <c r="B45" s="36" t="s">
        <v>47</v>
      </c>
      <c r="C45" s="45">
        <f>'PASO 2'!$C$8</f>
        <v>3054778170</v>
      </c>
      <c r="D45" s="47">
        <f>'PASO 1'!G48</f>
        <v>5.6060345861826469E-3</v>
      </c>
      <c r="E45" s="45">
        <f t="shared" si="0"/>
        <v>13700153.659308586</v>
      </c>
      <c r="F45" s="39">
        <v>5</v>
      </c>
    </row>
    <row r="46" spans="1:6" s="39" customFormat="1" ht="13.8" x14ac:dyDescent="0.25">
      <c r="A46">
        <v>41</v>
      </c>
      <c r="B46" s="36" t="s">
        <v>48</v>
      </c>
      <c r="C46" s="45">
        <f>'PASO 2'!$C$8</f>
        <v>3054778170</v>
      </c>
      <c r="D46" s="47">
        <f>'PASO 1'!G49</f>
        <v>6.0329965007706722E-4</v>
      </c>
      <c r="E46" s="45">
        <f t="shared" si="0"/>
        <v>1474357.280819251</v>
      </c>
    </row>
    <row r="47" spans="1:6" s="39" customFormat="1" ht="13.8" x14ac:dyDescent="0.25">
      <c r="A47">
        <v>42</v>
      </c>
      <c r="B47" s="36" t="s">
        <v>49</v>
      </c>
      <c r="C47" s="45">
        <f>'PASO 2'!$C$8</f>
        <v>3054778170</v>
      </c>
      <c r="D47" s="47">
        <f>'PASO 1'!G50</f>
        <v>1.0339540447621442E-3</v>
      </c>
      <c r="E47" s="45">
        <f t="shared" si="0"/>
        <v>2526800.1957780807</v>
      </c>
      <c r="F47" s="39">
        <v>6</v>
      </c>
    </row>
    <row r="48" spans="1:6" s="39" customFormat="1" ht="13.8" x14ac:dyDescent="0.25">
      <c r="A48">
        <v>43</v>
      </c>
      <c r="B48" s="36" t="s">
        <v>50</v>
      </c>
      <c r="C48" s="45">
        <f>'PASO 2'!$C$8</f>
        <v>3054778170</v>
      </c>
      <c r="D48" s="47">
        <f>'PASO 1'!G51</f>
        <v>3.233672740291326E-3</v>
      </c>
      <c r="E48" s="45">
        <f t="shared" si="0"/>
        <v>7902522.3167728186</v>
      </c>
    </row>
    <row r="49" spans="1:5" s="39" customFormat="1" ht="13.8" x14ac:dyDescent="0.25">
      <c r="A49">
        <v>44</v>
      </c>
      <c r="B49" s="36" t="s">
        <v>51</v>
      </c>
      <c r="C49" s="45">
        <f>'PASO 2'!$C$8</f>
        <v>3054778170</v>
      </c>
      <c r="D49" s="47">
        <f>'PASO 1'!G52</f>
        <v>1.1278805720198945E-2</v>
      </c>
      <c r="E49" s="45">
        <f t="shared" si="0"/>
        <v>27563399.598187894</v>
      </c>
    </row>
    <row r="50" spans="1:5" s="39" customFormat="1" ht="13.8" x14ac:dyDescent="0.25">
      <c r="A50">
        <v>45</v>
      </c>
      <c r="B50" s="36" t="s">
        <v>52</v>
      </c>
      <c r="C50" s="45">
        <f>'PASO 2'!$C$8</f>
        <v>3054778170</v>
      </c>
      <c r="D50" s="47">
        <f>'PASO 1'!G53</f>
        <v>4.833215044238004E-3</v>
      </c>
      <c r="E50" s="45">
        <f t="shared" si="0"/>
        <v>11811519.846443072</v>
      </c>
    </row>
    <row r="51" spans="1:5" s="39" customFormat="1" ht="13.8" x14ac:dyDescent="0.25">
      <c r="A51">
        <v>46</v>
      </c>
      <c r="B51" s="36" t="s">
        <v>53</v>
      </c>
      <c r="C51" s="45">
        <f>'PASO 2'!$C$8</f>
        <v>3054778170</v>
      </c>
      <c r="D51" s="47">
        <f>'PASO 1'!G54</f>
        <v>1.7506347788671956E-3</v>
      </c>
      <c r="E51" s="45">
        <f t="shared" si="0"/>
        <v>4278240.7249010298</v>
      </c>
    </row>
    <row r="52" spans="1:5" s="39" customFormat="1" ht="13.8" x14ac:dyDescent="0.25">
      <c r="A52">
        <v>47</v>
      </c>
      <c r="B52" s="36" t="s">
        <v>54</v>
      </c>
      <c r="C52" s="45">
        <f>'PASO 2'!$C$8</f>
        <v>3054778170</v>
      </c>
      <c r="D52" s="47">
        <f>'PASO 1'!G55</f>
        <v>1.271616558042557E-2</v>
      </c>
      <c r="E52" s="45">
        <f t="shared" si="0"/>
        <v>31076052.016951535</v>
      </c>
    </row>
    <row r="53" spans="1:5" s="39" customFormat="1" ht="13.8" x14ac:dyDescent="0.25">
      <c r="A53">
        <v>48</v>
      </c>
      <c r="B53" s="36" t="s">
        <v>55</v>
      </c>
      <c r="C53" s="45">
        <f>'PASO 2'!$C$8</f>
        <v>3054778170</v>
      </c>
      <c r="D53" s="47">
        <f>'PASO 1'!G56</f>
        <v>1.1115152794343677E-2</v>
      </c>
      <c r="E53" s="45">
        <f t="shared" si="0"/>
        <v>27163460.889900453</v>
      </c>
    </row>
    <row r="54" spans="1:5" s="39" customFormat="1" ht="13.8" x14ac:dyDescent="0.25">
      <c r="A54">
        <v>49</v>
      </c>
      <c r="B54" s="36" t="s">
        <v>56</v>
      </c>
      <c r="C54" s="45">
        <f>'PASO 2'!$C$8</f>
        <v>3054778170</v>
      </c>
      <c r="D54" s="47">
        <f>'PASO 1'!G57</f>
        <v>2.2460646493630116E-3</v>
      </c>
      <c r="E54" s="45">
        <f t="shared" si="0"/>
        <v>5488983.407426266</v>
      </c>
    </row>
    <row r="55" spans="1:5" s="39" customFormat="1" ht="13.8" x14ac:dyDescent="0.25">
      <c r="A55">
        <v>50</v>
      </c>
      <c r="B55" s="36" t="s">
        <v>57</v>
      </c>
      <c r="C55" s="45">
        <f>'PASO 2'!$C$8</f>
        <v>3054778170</v>
      </c>
      <c r="D55" s="47">
        <f>'PASO 1'!G58</f>
        <v>5.3047171745789993E-3</v>
      </c>
      <c r="E55" s="45">
        <f t="shared" si="0"/>
        <v>12963787.378342405</v>
      </c>
    </row>
    <row r="56" spans="1:5" s="39" customFormat="1" ht="13.8" x14ac:dyDescent="0.25">
      <c r="A56">
        <v>51</v>
      </c>
      <c r="B56" s="36" t="s">
        <v>58</v>
      </c>
      <c r="C56" s="45">
        <f>'PASO 2'!$C$8</f>
        <v>3054778170</v>
      </c>
      <c r="D56" s="47">
        <f>'PASO 1'!G59</f>
        <v>6.231025905110852E-3</v>
      </c>
      <c r="E56" s="45">
        <f t="shared" si="0"/>
        <v>15227521.529309699</v>
      </c>
    </row>
    <row r="57" spans="1:5" s="39" customFormat="1" ht="13.8" x14ac:dyDescent="0.25">
      <c r="A57">
        <v>52</v>
      </c>
      <c r="B57" s="36" t="s">
        <v>59</v>
      </c>
      <c r="C57" s="45">
        <f>'PASO 2'!$C$8</f>
        <v>3054778170</v>
      </c>
      <c r="D57" s="47">
        <f>'PASO 1'!G60</f>
        <v>1.3033153111782661E-3</v>
      </c>
      <c r="E57" s="45">
        <f t="shared" si="0"/>
        <v>3185071.3289712993</v>
      </c>
    </row>
    <row r="58" spans="1:5" s="39" customFormat="1" ht="13.8" x14ac:dyDescent="0.25">
      <c r="A58">
        <v>53</v>
      </c>
      <c r="B58" s="36" t="s">
        <v>60</v>
      </c>
      <c r="C58" s="45">
        <f>'PASO 2'!$C$8</f>
        <v>3054778170</v>
      </c>
      <c r="D58" s="47">
        <f>'PASO 1'!G61</f>
        <v>1.9202249464705153E-3</v>
      </c>
      <c r="E58" s="45">
        <f t="shared" si="0"/>
        <v>4692688.9983740393</v>
      </c>
    </row>
    <row r="59" spans="1:5" s="39" customFormat="1" ht="13.8" x14ac:dyDescent="0.25">
      <c r="A59">
        <v>54</v>
      </c>
      <c r="B59" s="36" t="s">
        <v>61</v>
      </c>
      <c r="C59" s="45">
        <f>'PASO 2'!$C$8</f>
        <v>3054778170</v>
      </c>
      <c r="D59" s="47">
        <f>'PASO 1'!G62</f>
        <v>7.4485128584585701E-4</v>
      </c>
      <c r="E59" s="45">
        <f t="shared" si="0"/>
        <v>1820284.3583186832</v>
      </c>
    </row>
    <row r="60" spans="1:5" s="39" customFormat="1" ht="13.8" x14ac:dyDescent="0.25">
      <c r="A60">
        <v>55</v>
      </c>
      <c r="B60" s="36" t="s">
        <v>62</v>
      </c>
      <c r="C60" s="45">
        <f>'PASO 2'!$C$8</f>
        <v>3054778170</v>
      </c>
      <c r="D60" s="47">
        <f>'PASO 1'!G63</f>
        <v>2.7230666667149633E-3</v>
      </c>
      <c r="E60" s="45">
        <f t="shared" si="0"/>
        <v>6654691.6871484285</v>
      </c>
    </row>
    <row r="61" spans="1:5" s="39" customFormat="1" ht="13.8" x14ac:dyDescent="0.25">
      <c r="A61">
        <v>56</v>
      </c>
      <c r="B61" s="36" t="s">
        <v>63</v>
      </c>
      <c r="C61" s="45">
        <f>'PASO 2'!$C$8</f>
        <v>3054778170</v>
      </c>
      <c r="D61" s="47">
        <f>'PASO 1'!G64</f>
        <v>2.1858840344180903E-3</v>
      </c>
      <c r="E61" s="45">
        <f t="shared" si="0"/>
        <v>5341912.6643935293</v>
      </c>
    </row>
    <row r="62" spans="1:5" s="39" customFormat="1" ht="13.8" x14ac:dyDescent="0.25">
      <c r="A62">
        <v>57</v>
      </c>
      <c r="B62" s="36" t="s">
        <v>64</v>
      </c>
      <c r="C62" s="45">
        <f>'PASO 2'!$C$8</f>
        <v>3054778170</v>
      </c>
      <c r="D62" s="47">
        <f>'PASO 1'!G65</f>
        <v>2.6643176313855452E-3</v>
      </c>
      <c r="E62" s="45">
        <f t="shared" si="0"/>
        <v>6511119.4706421364</v>
      </c>
    </row>
    <row r="63" spans="1:5" s="39" customFormat="1" ht="13.8" x14ac:dyDescent="0.25">
      <c r="A63">
        <v>58</v>
      </c>
      <c r="B63" s="36" t="s">
        <v>65</v>
      </c>
      <c r="C63" s="45">
        <f>'PASO 2'!$C$8</f>
        <v>3054778170</v>
      </c>
      <c r="D63" s="47">
        <f>'PASO 1'!G66</f>
        <v>1.5965173040544112E-2</v>
      </c>
      <c r="E63" s="45">
        <f t="shared" si="0"/>
        <v>39016049.667621344</v>
      </c>
    </row>
    <row r="64" spans="1:5" s="39" customFormat="1" ht="13.8" x14ac:dyDescent="0.25">
      <c r="A64">
        <v>59</v>
      </c>
      <c r="B64" s="36" t="s">
        <v>66</v>
      </c>
      <c r="C64" s="45">
        <f>'PASO 2'!$C$8</f>
        <v>3054778170</v>
      </c>
      <c r="D64" s="47">
        <f>'PASO 1'!G67</f>
        <v>2.2681893682913166E-3</v>
      </c>
      <c r="E64" s="45">
        <f t="shared" si="0"/>
        <v>5543052.294145924</v>
      </c>
    </row>
    <row r="65" spans="1:6" s="39" customFormat="1" ht="13.8" x14ac:dyDescent="0.25">
      <c r="A65">
        <v>60</v>
      </c>
      <c r="B65" s="36" t="s">
        <v>67</v>
      </c>
      <c r="C65" s="45">
        <f>'PASO 2'!$C$8</f>
        <v>3054778170</v>
      </c>
      <c r="D65" s="47">
        <f>'PASO 1'!G68</f>
        <v>3.0585517053365987E-3</v>
      </c>
      <c r="E65" s="45">
        <f t="shared" si="0"/>
        <v>7474557.5850228118</v>
      </c>
    </row>
    <row r="66" spans="1:6" s="39" customFormat="1" ht="13.8" x14ac:dyDescent="0.25">
      <c r="A66">
        <v>61</v>
      </c>
      <c r="B66" s="36" t="s">
        <v>68</v>
      </c>
      <c r="C66" s="45">
        <f>'PASO 2'!$C$8</f>
        <v>3054778170</v>
      </c>
      <c r="D66" s="47">
        <f>'PASO 1'!G69</f>
        <v>1.5561863928105763E-2</v>
      </c>
      <c r="E66" s="45">
        <f t="shared" si="0"/>
        <v>38030433.769670352</v>
      </c>
    </row>
    <row r="67" spans="1:6" s="39" customFormat="1" ht="13.8" x14ac:dyDescent="0.25">
      <c r="A67">
        <v>62</v>
      </c>
      <c r="B67" s="36" t="s">
        <v>69</v>
      </c>
      <c r="C67" s="45">
        <f>'PASO 2'!$C$8</f>
        <v>3054778170</v>
      </c>
      <c r="D67" s="47">
        <f>'PASO 1'!G70</f>
        <v>2.8125050475946304E-3</v>
      </c>
      <c r="E67" s="45">
        <f t="shared" si="0"/>
        <v>6873263.2179255104</v>
      </c>
    </row>
    <row r="68" spans="1:6" s="39" customFormat="1" ht="13.8" x14ac:dyDescent="0.25">
      <c r="A68">
        <v>63</v>
      </c>
      <c r="B68" s="36" t="s">
        <v>70</v>
      </c>
      <c r="C68" s="45">
        <f>'PASO 2'!$C$8</f>
        <v>3054778170</v>
      </c>
      <c r="D68" s="47">
        <f>'PASO 1'!G71</f>
        <v>3.3951462499739924E-3</v>
      </c>
      <c r="E68" s="45">
        <f t="shared" si="0"/>
        <v>8297134.9187023332</v>
      </c>
    </row>
    <row r="69" spans="1:6" s="39" customFormat="1" ht="13.8" x14ac:dyDescent="0.25">
      <c r="A69">
        <v>64</v>
      </c>
      <c r="B69" s="36" t="s">
        <v>71</v>
      </c>
      <c r="C69" s="45">
        <f>'PASO 2'!$C$8</f>
        <v>3054778170</v>
      </c>
      <c r="D69" s="47">
        <f>'PASO 1'!G72</f>
        <v>2.0851763782216105E-3</v>
      </c>
      <c r="E69" s="45">
        <f t="shared" si="0"/>
        <v>5095801.0246328311</v>
      </c>
    </row>
    <row r="70" spans="1:6" s="39" customFormat="1" ht="13.8" x14ac:dyDescent="0.25">
      <c r="A70">
        <v>65</v>
      </c>
      <c r="B70" s="36" t="s">
        <v>72</v>
      </c>
      <c r="C70" s="45">
        <f>'PASO 2'!$C$8</f>
        <v>3054778170</v>
      </c>
      <c r="D70" s="47">
        <f>'PASO 1'!G73</f>
        <v>4.976077535617557E-3</v>
      </c>
      <c r="E70" s="45">
        <f t="shared" si="0"/>
        <v>12160650.422425529</v>
      </c>
      <c r="F70" s="39">
        <v>7</v>
      </c>
    </row>
    <row r="71" spans="1:6" s="39" customFormat="1" ht="13.8" x14ac:dyDescent="0.25">
      <c r="A71">
        <v>66</v>
      </c>
      <c r="B71" s="36" t="s">
        <v>73</v>
      </c>
      <c r="C71" s="45">
        <f>'PASO 2'!$C$8</f>
        <v>3054778170</v>
      </c>
      <c r="D71" s="47">
        <f>'PASO 1'!G74</f>
        <v>6.9738219477349182E-3</v>
      </c>
      <c r="E71" s="45">
        <f t="shared" ref="E71:E134" si="1">+C71*(0.8*D71)</f>
        <v>17042783.23792601</v>
      </c>
    </row>
    <row r="72" spans="1:6" s="39" customFormat="1" ht="13.8" x14ac:dyDescent="0.25">
      <c r="A72">
        <v>67</v>
      </c>
      <c r="B72" s="36" t="s">
        <v>74</v>
      </c>
      <c r="C72" s="45">
        <f>'PASO 2'!$C$8</f>
        <v>3054778170</v>
      </c>
      <c r="D72" s="47">
        <f>'PASO 1'!G75</f>
        <v>8.1200611191444179E-3</v>
      </c>
      <c r="E72" s="45">
        <f t="shared" si="1"/>
        <v>19843988.356662508</v>
      </c>
    </row>
    <row r="73" spans="1:6" s="39" customFormat="1" ht="13.8" x14ac:dyDescent="0.25">
      <c r="A73">
        <v>68</v>
      </c>
      <c r="B73" s="36" t="s">
        <v>75</v>
      </c>
      <c r="C73" s="45">
        <f>'PASO 2'!$C$8</f>
        <v>3054778170</v>
      </c>
      <c r="D73" s="47">
        <f>'PASO 1'!G76</f>
        <v>3.247622269553965E-3</v>
      </c>
      <c r="E73" s="45">
        <f t="shared" si="1"/>
        <v>7936612.4907514462</v>
      </c>
    </row>
    <row r="74" spans="1:6" s="39" customFormat="1" ht="13.8" x14ac:dyDescent="0.25">
      <c r="A74">
        <v>69</v>
      </c>
      <c r="B74" s="36" t="s">
        <v>76</v>
      </c>
      <c r="C74" s="45">
        <f>'PASO 2'!$C$8</f>
        <v>3054778170</v>
      </c>
      <c r="D74" s="47">
        <f>'PASO 1'!G77</f>
        <v>2.853881701451537E-3</v>
      </c>
      <c r="E74" s="45">
        <f t="shared" si="1"/>
        <v>6974380.41708529</v>
      </c>
    </row>
    <row r="75" spans="1:6" s="39" customFormat="1" ht="13.8" x14ac:dyDescent="0.25">
      <c r="A75">
        <v>70</v>
      </c>
      <c r="B75" s="36" t="s">
        <v>77</v>
      </c>
      <c r="C75" s="45">
        <f>'PASO 2'!$C$8</f>
        <v>3054778170</v>
      </c>
      <c r="D75" s="47">
        <f>'PASO 1'!G78</f>
        <v>4.2490004621846579E-3</v>
      </c>
      <c r="E75" s="45">
        <f t="shared" si="1"/>
        <v>10383803.084961284</v>
      </c>
    </row>
    <row r="76" spans="1:6" s="39" customFormat="1" ht="13.8" x14ac:dyDescent="0.25">
      <c r="A76">
        <v>71</v>
      </c>
      <c r="B76" s="36" t="s">
        <v>78</v>
      </c>
      <c r="C76" s="45">
        <f>'PASO 2'!$C$8</f>
        <v>3054778170</v>
      </c>
      <c r="D76" s="47">
        <f>'PASO 1'!G79</f>
        <v>7.4105583657671364E-3</v>
      </c>
      <c r="E76" s="45">
        <f t="shared" si="1"/>
        <v>18110089.53860506</v>
      </c>
    </row>
    <row r="77" spans="1:6" s="39" customFormat="1" ht="13.8" x14ac:dyDescent="0.25">
      <c r="A77">
        <v>72</v>
      </c>
      <c r="B77" s="36" t="s">
        <v>79</v>
      </c>
      <c r="C77" s="45">
        <f>'PASO 2'!$C$8</f>
        <v>3054778170</v>
      </c>
      <c r="D77" s="47">
        <f>'PASO 1'!G80</f>
        <v>2.7948838424543591E-3</v>
      </c>
      <c r="E77" s="45">
        <f t="shared" si="1"/>
        <v>6830200.1196922362</v>
      </c>
      <c r="F77" s="39">
        <v>8</v>
      </c>
    </row>
    <row r="78" spans="1:6" s="39" customFormat="1" ht="13.8" x14ac:dyDescent="0.25">
      <c r="A78">
        <v>73</v>
      </c>
      <c r="B78" s="36" t="s">
        <v>80</v>
      </c>
      <c r="C78" s="45">
        <f>'PASO 2'!$C$8</f>
        <v>3054778170</v>
      </c>
      <c r="D78" s="47">
        <f>'PASO 1'!G81</f>
        <v>9.4195590905404494E-3</v>
      </c>
      <c r="E78" s="45">
        <f t="shared" si="1"/>
        <v>23019730.784646418</v>
      </c>
    </row>
    <row r="79" spans="1:6" s="39" customFormat="1" ht="13.8" x14ac:dyDescent="0.25">
      <c r="A79">
        <v>74</v>
      </c>
      <c r="B79" s="36" t="s">
        <v>81</v>
      </c>
      <c r="C79" s="45">
        <f>'PASO 2'!$C$8</f>
        <v>3054778170</v>
      </c>
      <c r="D79" s="47">
        <f>'PASO 1'!G82</f>
        <v>5.8016346336452228E-4</v>
      </c>
      <c r="E79" s="45">
        <f t="shared" si="1"/>
        <v>1417816.5463340299</v>
      </c>
    </row>
    <row r="80" spans="1:6" s="39" customFormat="1" ht="13.8" x14ac:dyDescent="0.25">
      <c r="A80">
        <v>75</v>
      </c>
      <c r="B80" s="36" t="s">
        <v>82</v>
      </c>
      <c r="C80" s="45">
        <f>'PASO 2'!$C$8</f>
        <v>3054778170</v>
      </c>
      <c r="D80" s="47">
        <f>'PASO 1'!G83</f>
        <v>2.8440178087496097E-3</v>
      </c>
      <c r="E80" s="45">
        <f t="shared" si="1"/>
        <v>6950274.8138076346</v>
      </c>
    </row>
    <row r="81" spans="1:6" s="39" customFormat="1" ht="13.8" x14ac:dyDescent="0.25">
      <c r="A81">
        <v>76</v>
      </c>
      <c r="B81" s="36" t="s">
        <v>83</v>
      </c>
      <c r="C81" s="45">
        <f>'PASO 2'!$C$8</f>
        <v>3054778170</v>
      </c>
      <c r="D81" s="47">
        <f>'PASO 1'!G84</f>
        <v>6.9726168205265365E-3</v>
      </c>
      <c r="E81" s="45">
        <f t="shared" si="1"/>
        <v>17039838.120895419</v>
      </c>
    </row>
    <row r="82" spans="1:6" s="39" customFormat="1" ht="13.8" x14ac:dyDescent="0.25">
      <c r="A82">
        <v>77</v>
      </c>
      <c r="B82" s="36" t="s">
        <v>84</v>
      </c>
      <c r="C82" s="45">
        <f>'PASO 2'!$C$8</f>
        <v>3054778170</v>
      </c>
      <c r="D82" s="47">
        <f>'PASO 1'!G85</f>
        <v>5.5528373499990737E-3</v>
      </c>
      <c r="E82" s="45">
        <f t="shared" si="1"/>
        <v>13570149.054670256</v>
      </c>
    </row>
    <row r="83" spans="1:6" s="39" customFormat="1" ht="13.8" x14ac:dyDescent="0.25">
      <c r="A83">
        <v>78</v>
      </c>
      <c r="B83" s="36" t="s">
        <v>85</v>
      </c>
      <c r="C83" s="45">
        <f>'PASO 2'!$C$8</f>
        <v>3054778170</v>
      </c>
      <c r="D83" s="47">
        <f>'PASO 1'!G86</f>
        <v>3.4183185960857542E-3</v>
      </c>
      <c r="E83" s="45">
        <f t="shared" si="1"/>
        <v>8353764.0203422476</v>
      </c>
    </row>
    <row r="84" spans="1:6" s="39" customFormat="1" ht="13.8" x14ac:dyDescent="0.25">
      <c r="A84">
        <v>79</v>
      </c>
      <c r="B84" s="36" t="s">
        <v>86</v>
      </c>
      <c r="C84" s="45">
        <f>'PASO 2'!$C$8</f>
        <v>3054778170</v>
      </c>
      <c r="D84" s="47">
        <f>'PASO 1'!G87</f>
        <v>1.6309884604339925E-3</v>
      </c>
      <c r="E84" s="45">
        <f t="shared" si="1"/>
        <v>3985846.3555645356</v>
      </c>
    </row>
    <row r="85" spans="1:6" s="39" customFormat="1" ht="13.8" x14ac:dyDescent="0.25">
      <c r="A85">
        <v>80</v>
      </c>
      <c r="B85" s="36" t="s">
        <v>87</v>
      </c>
      <c r="C85" s="45">
        <f>'PASO 2'!$C$8</f>
        <v>3054778170</v>
      </c>
      <c r="D85" s="47">
        <f>'PASO 1'!G88</f>
        <v>3.5836243030043522E-3</v>
      </c>
      <c r="E85" s="45">
        <f t="shared" si="1"/>
        <v>8757741.832239328</v>
      </c>
    </row>
    <row r="86" spans="1:6" s="39" customFormat="1" ht="13.8" x14ac:dyDescent="0.25">
      <c r="A86">
        <v>81</v>
      </c>
      <c r="B86" s="36" t="s">
        <v>88</v>
      </c>
      <c r="C86" s="45">
        <f>'PASO 2'!$C$8</f>
        <v>3054778170</v>
      </c>
      <c r="D86" s="47">
        <f>'PASO 1'!G89</f>
        <v>2.8489897282068907E-3</v>
      </c>
      <c r="E86" s="45">
        <f t="shared" si="1"/>
        <v>6962425.3026245143</v>
      </c>
      <c r="F86" s="39">
        <v>9</v>
      </c>
    </row>
    <row r="87" spans="1:6" s="39" customFormat="1" ht="13.8" x14ac:dyDescent="0.25">
      <c r="A87">
        <v>82</v>
      </c>
      <c r="B87" s="36" t="s">
        <v>89</v>
      </c>
      <c r="C87" s="45">
        <f>'PASO 2'!$C$8</f>
        <v>3054778170</v>
      </c>
      <c r="D87" s="47">
        <f>'PASO 1'!G90</f>
        <v>1.2746786125326364E-3</v>
      </c>
      <c r="E87" s="45">
        <f t="shared" si="1"/>
        <v>3115088.3194644689</v>
      </c>
      <c r="F87" s="39">
        <v>10</v>
      </c>
    </row>
    <row r="88" spans="1:6" s="39" customFormat="1" ht="13.8" x14ac:dyDescent="0.25">
      <c r="A88">
        <v>83</v>
      </c>
      <c r="B88" s="36" t="s">
        <v>90</v>
      </c>
      <c r="C88" s="45">
        <f>'PASO 2'!$C$8</f>
        <v>3054778170</v>
      </c>
      <c r="D88" s="47">
        <f>'PASO 1'!G91</f>
        <v>1.6829659927563488E-2</v>
      </c>
      <c r="E88" s="45">
        <f t="shared" si="1"/>
        <v>41128702.204195783</v>
      </c>
    </row>
    <row r="89" spans="1:6" s="39" customFormat="1" ht="13.8" x14ac:dyDescent="0.25">
      <c r="A89">
        <v>84</v>
      </c>
      <c r="B89" s="36" t="s">
        <v>91</v>
      </c>
      <c r="C89" s="45">
        <f>'PASO 2'!$C$8</f>
        <v>3054778170</v>
      </c>
      <c r="D89" s="47">
        <f>'PASO 1'!G92</f>
        <v>3.1359236249687032E-4</v>
      </c>
      <c r="E89" s="45">
        <f t="shared" si="1"/>
        <v>766364.08258733293</v>
      </c>
    </row>
    <row r="90" spans="1:6" s="39" customFormat="1" ht="13.8" x14ac:dyDescent="0.25">
      <c r="A90">
        <v>85</v>
      </c>
      <c r="B90" s="36" t="s">
        <v>92</v>
      </c>
      <c r="C90" s="45">
        <f>'PASO 2'!$C$8</f>
        <v>3054778170</v>
      </c>
      <c r="D90" s="47">
        <f>'PASO 1'!G93</f>
        <v>4.7178541332513618E-3</v>
      </c>
      <c r="E90" s="45">
        <f t="shared" si="1"/>
        <v>11529598.252400426</v>
      </c>
    </row>
    <row r="91" spans="1:6" s="39" customFormat="1" ht="13.8" x14ac:dyDescent="0.25">
      <c r="A91">
        <v>86</v>
      </c>
      <c r="B91" s="36" t="s">
        <v>93</v>
      </c>
      <c r="C91" s="45">
        <f>'PASO 2'!$C$8</f>
        <v>3054778170</v>
      </c>
      <c r="D91" s="47">
        <f>'PASO 1'!G94</f>
        <v>7.9407843810987509E-3</v>
      </c>
      <c r="E91" s="45">
        <f t="shared" si="1"/>
        <v>19405867.824045941</v>
      </c>
    </row>
    <row r="92" spans="1:6" s="39" customFormat="1" ht="13.8" x14ac:dyDescent="0.25">
      <c r="A92">
        <v>87</v>
      </c>
      <c r="B92" s="36" t="s">
        <v>94</v>
      </c>
      <c r="C92" s="45">
        <f>'PASO 2'!$C$8</f>
        <v>3054778170</v>
      </c>
      <c r="D92" s="47">
        <f>'PASO 1'!G95</f>
        <v>1.4282648927218847E-2</v>
      </c>
      <c r="E92" s="45">
        <f t="shared" si="1"/>
        <v>34904259.322113641</v>
      </c>
    </row>
    <row r="93" spans="1:6" s="39" customFormat="1" ht="13.8" x14ac:dyDescent="0.25">
      <c r="A93">
        <v>88</v>
      </c>
      <c r="B93" s="36" t="s">
        <v>95</v>
      </c>
      <c r="C93" s="45">
        <f>'PASO 2'!$C$8</f>
        <v>3054778170</v>
      </c>
      <c r="D93" s="47">
        <f>'PASO 1'!G96</f>
        <v>7.8468515911664838E-4</v>
      </c>
      <c r="E93" s="45">
        <f t="shared" si="1"/>
        <v>1917631.2755140113</v>
      </c>
      <c r="F93" s="39">
        <v>11</v>
      </c>
    </row>
    <row r="94" spans="1:6" s="39" customFormat="1" ht="13.8" x14ac:dyDescent="0.25">
      <c r="A94">
        <v>89</v>
      </c>
      <c r="B94" s="36" t="s">
        <v>96</v>
      </c>
      <c r="C94" s="45">
        <f>'PASO 2'!$C$8</f>
        <v>3054778170</v>
      </c>
      <c r="D94" s="47">
        <f>'PASO 1'!G97</f>
        <v>4.4895152347169303E-3</v>
      </c>
      <c r="E94" s="45">
        <f t="shared" si="1"/>
        <v>10971578.506316563</v>
      </c>
    </row>
    <row r="95" spans="1:6" s="39" customFormat="1" ht="13.8" x14ac:dyDescent="0.25">
      <c r="A95">
        <v>90</v>
      </c>
      <c r="B95" s="36" t="s">
        <v>97</v>
      </c>
      <c r="C95" s="45">
        <f>'PASO 2'!$C$8</f>
        <v>3054778170</v>
      </c>
      <c r="D95" s="47">
        <f>'PASO 1'!G98</f>
        <v>7.6517234958292961E-4</v>
      </c>
      <c r="E95" s="45">
        <f t="shared" si="1"/>
        <v>1869945.4318348335</v>
      </c>
    </row>
    <row r="96" spans="1:6" s="39" customFormat="1" ht="13.8" x14ac:dyDescent="0.25">
      <c r="A96">
        <v>91</v>
      </c>
      <c r="B96" s="36" t="s">
        <v>98</v>
      </c>
      <c r="C96" s="45">
        <f>'PASO 2'!$C$8</f>
        <v>3054778170</v>
      </c>
      <c r="D96" s="47">
        <f>'PASO 1'!G99</f>
        <v>5.8563900242333865E-3</v>
      </c>
      <c r="E96" s="45">
        <f t="shared" si="1"/>
        <v>14311977.920827135</v>
      </c>
    </row>
    <row r="97" spans="1:6" s="39" customFormat="1" ht="13.8" x14ac:dyDescent="0.25">
      <c r="A97">
        <v>92</v>
      </c>
      <c r="B97" s="36" t="s">
        <v>99</v>
      </c>
      <c r="C97" s="45">
        <f>'PASO 2'!$C$8</f>
        <v>3054778170</v>
      </c>
      <c r="D97" s="47">
        <f>'PASO 1'!G100</f>
        <v>3.9198613434146623E-3</v>
      </c>
      <c r="E97" s="45">
        <f t="shared" si="1"/>
        <v>9579445.4890319873</v>
      </c>
      <c r="F97" s="39">
        <v>12</v>
      </c>
    </row>
    <row r="98" spans="1:6" s="39" customFormat="1" ht="13.8" x14ac:dyDescent="0.25">
      <c r="A98">
        <v>93</v>
      </c>
      <c r="B98" s="36" t="s">
        <v>100</v>
      </c>
      <c r="C98" s="45">
        <f>'PASO 2'!$C$8</f>
        <v>3054778170</v>
      </c>
      <c r="D98" s="47">
        <f>'PASO 1'!G101</f>
        <v>1.27584091495701E-3</v>
      </c>
      <c r="E98" s="45">
        <f t="shared" si="1"/>
        <v>3117928.7803228004</v>
      </c>
    </row>
    <row r="99" spans="1:6" s="39" customFormat="1" ht="13.8" x14ac:dyDescent="0.25">
      <c r="A99">
        <v>94</v>
      </c>
      <c r="B99" s="36" t="s">
        <v>101</v>
      </c>
      <c r="C99" s="45">
        <f>'PASO 2'!$C$8</f>
        <v>3054778170</v>
      </c>
      <c r="D99" s="47">
        <f>'PASO 1'!G102</f>
        <v>6.4488856210419649E-3</v>
      </c>
      <c r="E99" s="45">
        <f t="shared" si="1"/>
        <v>15759932.012788711</v>
      </c>
    </row>
    <row r="100" spans="1:6" s="39" customFormat="1" ht="13.8" x14ac:dyDescent="0.25">
      <c r="A100">
        <v>95</v>
      </c>
      <c r="B100" s="36" t="s">
        <v>102</v>
      </c>
      <c r="C100" s="45">
        <f>'PASO 2'!$C$8</f>
        <v>3054778170</v>
      </c>
      <c r="D100" s="47">
        <f>'PASO 1'!G103</f>
        <v>2.3236594976471631E-3</v>
      </c>
      <c r="E100" s="45">
        <f t="shared" si="1"/>
        <v>5678611.4463405758</v>
      </c>
    </row>
    <row r="101" spans="1:6" s="39" customFormat="1" ht="13.8" x14ac:dyDescent="0.25">
      <c r="A101">
        <v>96</v>
      </c>
      <c r="B101" s="36" t="s">
        <v>103</v>
      </c>
      <c r="C101" s="45">
        <f>'PASO 2'!$C$8</f>
        <v>3054778170</v>
      </c>
      <c r="D101" s="47">
        <f>'PASO 1'!G104</f>
        <v>2.4113201388905144E-4</v>
      </c>
      <c r="E101" s="45">
        <f t="shared" si="1"/>
        <v>589283.84969312896</v>
      </c>
    </row>
    <row r="102" spans="1:6" s="39" customFormat="1" ht="13.8" x14ac:dyDescent="0.25">
      <c r="A102">
        <v>97</v>
      </c>
      <c r="B102" s="36" t="s">
        <v>104</v>
      </c>
      <c r="C102" s="45">
        <f>'PASO 2'!$C$8</f>
        <v>3054778170</v>
      </c>
      <c r="D102" s="47">
        <f>'PASO 1'!G105</f>
        <v>7.8746362326582303E-4</v>
      </c>
      <c r="E102" s="45">
        <f t="shared" si="1"/>
        <v>1924421.3488172323</v>
      </c>
    </row>
    <row r="103" spans="1:6" s="39" customFormat="1" ht="13.8" x14ac:dyDescent="0.25">
      <c r="A103">
        <v>98</v>
      </c>
      <c r="B103" s="36" t="s">
        <v>105</v>
      </c>
      <c r="C103" s="45">
        <f>'PASO 2'!$C$8</f>
        <v>3054778170</v>
      </c>
      <c r="D103" s="47">
        <f>'PASO 1'!G106</f>
        <v>1.1177503320474224E-3</v>
      </c>
      <c r="E103" s="45">
        <f t="shared" si="1"/>
        <v>2731583.4510789737</v>
      </c>
    </row>
    <row r="104" spans="1:6" s="39" customFormat="1" ht="13.8" x14ac:dyDescent="0.25">
      <c r="A104">
        <v>99</v>
      </c>
      <c r="B104" s="36" t="s">
        <v>106</v>
      </c>
      <c r="C104" s="45">
        <f>'PASO 2'!$C$8</f>
        <v>3054778170</v>
      </c>
      <c r="D104" s="47">
        <f>'PASO 1'!G107</f>
        <v>2.6747975225167946E-3</v>
      </c>
      <c r="E104" s="45">
        <f t="shared" si="1"/>
        <v>6536730.46476351</v>
      </c>
    </row>
    <row r="105" spans="1:6" s="39" customFormat="1" ht="13.8" x14ac:dyDescent="0.25">
      <c r="A105">
        <v>100</v>
      </c>
      <c r="B105" s="36" t="s">
        <v>107</v>
      </c>
      <c r="C105" s="45">
        <f>'PASO 2'!$C$8</f>
        <v>3054778170</v>
      </c>
      <c r="D105" s="47">
        <f>'PASO 1'!G108</f>
        <v>1.9556223547313066E-3</v>
      </c>
      <c r="E105" s="45">
        <f t="shared" si="1"/>
        <v>4779193.9823977537</v>
      </c>
    </row>
    <row r="106" spans="1:6" s="39" customFormat="1" ht="13.8" x14ac:dyDescent="0.25">
      <c r="A106">
        <v>101</v>
      </c>
      <c r="B106" s="36" t="s">
        <v>108</v>
      </c>
      <c r="C106" s="45">
        <f>'PASO 2'!$C$8</f>
        <v>3054778170</v>
      </c>
      <c r="D106" s="47">
        <f>'PASO 1'!G109</f>
        <v>6.3350301406031638E-3</v>
      </c>
      <c r="E106" s="45">
        <f t="shared" si="1"/>
        <v>15481689.423845261</v>
      </c>
    </row>
    <row r="107" spans="1:6" s="39" customFormat="1" ht="13.8" x14ac:dyDescent="0.25">
      <c r="A107">
        <v>102</v>
      </c>
      <c r="B107" s="36" t="s">
        <v>109</v>
      </c>
      <c r="C107" s="45">
        <f>'PASO 2'!$C$8</f>
        <v>3054778170</v>
      </c>
      <c r="D107" s="47">
        <f>'PASO 1'!G110</f>
        <v>8.6714784305295008E-3</v>
      </c>
      <c r="E107" s="45">
        <f t="shared" si="1"/>
        <v>21191554.408965904</v>
      </c>
    </row>
    <row r="108" spans="1:6" s="39" customFormat="1" ht="13.8" x14ac:dyDescent="0.25">
      <c r="A108">
        <v>103</v>
      </c>
      <c r="B108" s="36" t="s">
        <v>110</v>
      </c>
      <c r="C108" s="45">
        <f>'PASO 2'!$C$8</f>
        <v>3054778170</v>
      </c>
      <c r="D108" s="47">
        <f>'PASO 1'!G111</f>
        <v>7.6574093441281292E-3</v>
      </c>
      <c r="E108" s="45">
        <f t="shared" si="1"/>
        <v>18713349.522557303</v>
      </c>
    </row>
    <row r="109" spans="1:6" s="39" customFormat="1" ht="13.8" x14ac:dyDescent="0.25">
      <c r="A109">
        <v>104</v>
      </c>
      <c r="B109" s="36" t="s">
        <v>111</v>
      </c>
      <c r="C109" s="45">
        <f>'PASO 2'!$C$8</f>
        <v>3054778170</v>
      </c>
      <c r="D109" s="47">
        <f>'PASO 1'!G112</f>
        <v>8.9958761108677385E-3</v>
      </c>
      <c r="E109" s="45">
        <f t="shared" si="1"/>
        <v>21984324.770802617</v>
      </c>
    </row>
    <row r="110" spans="1:6" s="39" customFormat="1" ht="13.8" x14ac:dyDescent="0.25">
      <c r="A110">
        <v>105</v>
      </c>
      <c r="B110" s="36" t="s">
        <v>112</v>
      </c>
      <c r="C110" s="45">
        <f>'PASO 2'!$C$8</f>
        <v>3054778170</v>
      </c>
      <c r="D110" s="47">
        <f>'PASO 1'!G113</f>
        <v>3.831853020523079E-3</v>
      </c>
      <c r="E110" s="45">
        <f t="shared" si="1"/>
        <v>9364368.7661939729</v>
      </c>
    </row>
    <row r="111" spans="1:6" s="39" customFormat="1" ht="13.8" x14ac:dyDescent="0.25">
      <c r="A111">
        <v>106</v>
      </c>
      <c r="B111" s="36" t="s">
        <v>113</v>
      </c>
      <c r="C111" s="45">
        <f>'PASO 2'!$C$8</f>
        <v>3054778170</v>
      </c>
      <c r="D111" s="47">
        <f>'PASO 1'!G114</f>
        <v>1.0604968819892941E-3</v>
      </c>
      <c r="E111" s="45">
        <f t="shared" si="1"/>
        <v>2591666.1795631698</v>
      </c>
      <c r="F111" s="39">
        <v>13</v>
      </c>
    </row>
    <row r="112" spans="1:6" s="39" customFormat="1" ht="13.8" x14ac:dyDescent="0.25">
      <c r="A112">
        <v>107</v>
      </c>
      <c r="B112" s="36" t="s">
        <v>114</v>
      </c>
      <c r="C112" s="45">
        <f>'PASO 2'!$C$8</f>
        <v>3054778170</v>
      </c>
      <c r="D112" s="47">
        <f>'PASO 1'!G115</f>
        <v>7.9840475711791497E-4</v>
      </c>
      <c r="E112" s="45">
        <f t="shared" si="1"/>
        <v>1951159.538294367</v>
      </c>
    </row>
    <row r="113" spans="1:5" s="39" customFormat="1" ht="13.8" x14ac:dyDescent="0.25">
      <c r="A113">
        <v>108</v>
      </c>
      <c r="B113" s="36" t="s">
        <v>115</v>
      </c>
      <c r="C113" s="45">
        <f>'PASO 2'!$C$8</f>
        <v>3054778170</v>
      </c>
      <c r="D113" s="47">
        <f>'PASO 1'!G116</f>
        <v>1.5982402626586564E-2</v>
      </c>
      <c r="E113" s="45">
        <f t="shared" si="1"/>
        <v>39058155.718277842</v>
      </c>
    </row>
    <row r="114" spans="1:5" s="39" customFormat="1" ht="13.8" x14ac:dyDescent="0.25">
      <c r="A114">
        <v>109</v>
      </c>
      <c r="B114" s="36" t="s">
        <v>116</v>
      </c>
      <c r="C114" s="45">
        <f>'PASO 2'!$C$8</f>
        <v>3054778170</v>
      </c>
      <c r="D114" s="47">
        <f>'PASO 1'!G117</f>
        <v>7.3984352231576799E-3</v>
      </c>
      <c r="E114" s="45">
        <f t="shared" si="1"/>
        <v>18080462.729488928</v>
      </c>
    </row>
    <row r="115" spans="1:5" s="39" customFormat="1" ht="13.8" x14ac:dyDescent="0.25">
      <c r="A115">
        <v>110</v>
      </c>
      <c r="B115" s="36" t="s">
        <v>117</v>
      </c>
      <c r="C115" s="45">
        <f>'PASO 2'!$C$8</f>
        <v>3054778170</v>
      </c>
      <c r="D115" s="47">
        <f>'PASO 1'!G118</f>
        <v>6.7580509807680881E-3</v>
      </c>
      <c r="E115" s="45">
        <f t="shared" si="1"/>
        <v>16515477.286237957</v>
      </c>
    </row>
    <row r="116" spans="1:5" s="39" customFormat="1" ht="13.8" x14ac:dyDescent="0.25">
      <c r="A116">
        <v>111</v>
      </c>
      <c r="B116" s="36" t="s">
        <v>118</v>
      </c>
      <c r="C116" s="45">
        <f>'PASO 2'!$C$8</f>
        <v>3054778170</v>
      </c>
      <c r="D116" s="47">
        <f>'PASO 1'!G119</f>
        <v>1.9383062817025292E-3</v>
      </c>
      <c r="E116" s="45">
        <f t="shared" si="1"/>
        <v>4736876.5728950053</v>
      </c>
    </row>
    <row r="117" spans="1:5" s="39" customFormat="1" ht="13.8" x14ac:dyDescent="0.25">
      <c r="A117">
        <v>112</v>
      </c>
      <c r="B117" s="36" t="s">
        <v>119</v>
      </c>
      <c r="C117" s="45">
        <f>'PASO 2'!$C$8</f>
        <v>3054778170</v>
      </c>
      <c r="D117" s="47">
        <f>'PASO 1'!G120</f>
        <v>1.4832946176728146E-3</v>
      </c>
      <c r="E117" s="45">
        <f t="shared" si="1"/>
        <v>3624908.8141963286</v>
      </c>
    </row>
    <row r="118" spans="1:5" s="39" customFormat="1" ht="13.8" x14ac:dyDescent="0.25">
      <c r="A118">
        <v>113</v>
      </c>
      <c r="B118" s="36" t="s">
        <v>120</v>
      </c>
      <c r="C118" s="45">
        <f>'PASO 2'!$C$8</f>
        <v>3054778170</v>
      </c>
      <c r="D118" s="47">
        <f>'PASO 1'!G121</f>
        <v>9.6549487624964978E-4</v>
      </c>
      <c r="E118" s="45">
        <f t="shared" si="1"/>
        <v>2359498.1369714253</v>
      </c>
    </row>
    <row r="119" spans="1:5" s="39" customFormat="1" ht="13.8" x14ac:dyDescent="0.25">
      <c r="A119">
        <v>114</v>
      </c>
      <c r="B119" s="36" t="s">
        <v>121</v>
      </c>
      <c r="C119" s="45">
        <f>'PASO 2'!$C$8</f>
        <v>3054778170</v>
      </c>
      <c r="D119" s="47">
        <f>'PASO 1'!G122</f>
        <v>1.0938971417550057E-3</v>
      </c>
      <c r="E119" s="45">
        <f t="shared" si="1"/>
        <v>2673290.4870868698</v>
      </c>
    </row>
    <row r="120" spans="1:5" s="39" customFormat="1" ht="13.8" x14ac:dyDescent="0.25">
      <c r="A120">
        <v>115</v>
      </c>
      <c r="B120" s="36" t="s">
        <v>122</v>
      </c>
      <c r="C120" s="45">
        <f>'PASO 2'!$C$8</f>
        <v>3054778170</v>
      </c>
      <c r="D120" s="47">
        <f>'PASO 1'!G123</f>
        <v>3.4321017281748922E-3</v>
      </c>
      <c r="E120" s="45">
        <f t="shared" si="1"/>
        <v>8387447.5491583487</v>
      </c>
    </row>
    <row r="121" spans="1:5" s="39" customFormat="1" ht="13.8" x14ac:dyDescent="0.25">
      <c r="A121">
        <v>116</v>
      </c>
      <c r="B121" s="36" t="s">
        <v>123</v>
      </c>
      <c r="C121" s="45">
        <f>'PASO 2'!$C$8</f>
        <v>3054778170</v>
      </c>
      <c r="D121" s="47">
        <f>'PASO 1'!G124</f>
        <v>2.3698626098237661E-3</v>
      </c>
      <c r="E121" s="45">
        <f t="shared" si="1"/>
        <v>5791523.6531110946</v>
      </c>
    </row>
    <row r="122" spans="1:5" s="39" customFormat="1" ht="13.8" x14ac:dyDescent="0.25">
      <c r="A122">
        <v>117</v>
      </c>
      <c r="B122" s="36" t="s">
        <v>124</v>
      </c>
      <c r="C122" s="45">
        <f>'PASO 2'!$C$8</f>
        <v>3054778170</v>
      </c>
      <c r="D122" s="47">
        <f>'PASO 1'!G125</f>
        <v>3.8723867860443878E-3</v>
      </c>
      <c r="E122" s="45">
        <f t="shared" si="1"/>
        <v>9463426.0958438851</v>
      </c>
    </row>
    <row r="123" spans="1:5" s="39" customFormat="1" ht="13.8" x14ac:dyDescent="0.25">
      <c r="A123">
        <v>118</v>
      </c>
      <c r="B123" s="36" t="s">
        <v>125</v>
      </c>
      <c r="C123" s="45">
        <f>'PASO 2'!$C$8</f>
        <v>3054778170</v>
      </c>
      <c r="D123" s="47">
        <f>'PASO 1'!G126</f>
        <v>4.1144751447804656E-3</v>
      </c>
      <c r="E123" s="45">
        <f t="shared" si="1"/>
        <v>10055047.082626365</v>
      </c>
    </row>
    <row r="124" spans="1:5" s="39" customFormat="1" ht="13.8" x14ac:dyDescent="0.25">
      <c r="A124">
        <v>119</v>
      </c>
      <c r="B124" s="36" t="s">
        <v>126</v>
      </c>
      <c r="C124" s="45">
        <f>'PASO 2'!$C$8</f>
        <v>3054778170</v>
      </c>
      <c r="D124" s="47">
        <f>'PASO 1'!G127</f>
        <v>8.3886578285019499E-4</v>
      </c>
      <c r="E124" s="45">
        <f t="shared" si="1"/>
        <v>2050039.104808589</v>
      </c>
    </row>
    <row r="125" spans="1:5" s="39" customFormat="1" ht="13.8" x14ac:dyDescent="0.25">
      <c r="A125">
        <v>120</v>
      </c>
      <c r="B125" s="36" t="s">
        <v>127</v>
      </c>
      <c r="C125" s="45">
        <f>'PASO 2'!$C$8</f>
        <v>3054778170</v>
      </c>
      <c r="D125" s="47">
        <f>'PASO 1'!G128</f>
        <v>2.485578627759567E-3</v>
      </c>
      <c r="E125" s="45">
        <f t="shared" si="1"/>
        <v>6074313.0655187843</v>
      </c>
    </row>
    <row r="126" spans="1:5" s="39" customFormat="1" ht="13.8" x14ac:dyDescent="0.25">
      <c r="A126">
        <v>121</v>
      </c>
      <c r="B126" s="36" t="s">
        <v>128</v>
      </c>
      <c r="C126" s="45">
        <f>'PASO 2'!$C$8</f>
        <v>3054778170</v>
      </c>
      <c r="D126" s="47">
        <f>'PASO 1'!G129</f>
        <v>2.679048962851547E-3</v>
      </c>
      <c r="E126" s="45">
        <f t="shared" si="1"/>
        <v>6547120.2304640384</v>
      </c>
    </row>
    <row r="127" spans="1:5" s="39" customFormat="1" ht="13.8" x14ac:dyDescent="0.25">
      <c r="A127">
        <v>122</v>
      </c>
      <c r="B127" s="36" t="s">
        <v>129</v>
      </c>
      <c r="C127" s="45">
        <f>'PASO 2'!$C$8</f>
        <v>3054778170</v>
      </c>
      <c r="D127" s="47">
        <f>'PASO 1'!G130</f>
        <v>5.9905128985236191E-3</v>
      </c>
      <c r="E127" s="45">
        <f t="shared" si="1"/>
        <v>14639750.423610702</v>
      </c>
    </row>
    <row r="128" spans="1:5" s="39" customFormat="1" ht="13.8" x14ac:dyDescent="0.25">
      <c r="A128">
        <v>123</v>
      </c>
      <c r="B128" s="36" t="s">
        <v>130</v>
      </c>
      <c r="C128" s="45">
        <f>'PASO 2'!$C$8</f>
        <v>3054778170</v>
      </c>
      <c r="D128" s="47">
        <f>'PASO 1'!G131</f>
        <v>7.6593793743194531E-3</v>
      </c>
      <c r="E128" s="45">
        <f t="shared" si="1"/>
        <v>18718163.926735461</v>
      </c>
    </row>
    <row r="129" spans="1:6" s="39" customFormat="1" ht="13.8" x14ac:dyDescent="0.25">
      <c r="A129">
        <v>124</v>
      </c>
      <c r="B129" s="36" t="s">
        <v>131</v>
      </c>
      <c r="C129" s="45">
        <f>'PASO 2'!$C$8</f>
        <v>3054778170</v>
      </c>
      <c r="D129" s="47">
        <f>'PASO 1'!G132</f>
        <v>3.1003572018566281E-2</v>
      </c>
      <c r="E129" s="45">
        <f t="shared" si="1"/>
        <v>75767227.995471299</v>
      </c>
      <c r="F129" s="39">
        <v>14</v>
      </c>
    </row>
    <row r="130" spans="1:6" s="39" customFormat="1" ht="13.8" x14ac:dyDescent="0.25">
      <c r="A130">
        <v>125</v>
      </c>
      <c r="B130" s="36" t="s">
        <v>132</v>
      </c>
      <c r="C130" s="45">
        <f>'PASO 2'!$C$8</f>
        <v>3054778170</v>
      </c>
      <c r="D130" s="47">
        <f>'PASO 1'!G133</f>
        <v>3.2987067022775662E-3</v>
      </c>
      <c r="E130" s="45">
        <f t="shared" si="1"/>
        <v>8061453.7786801597</v>
      </c>
      <c r="F130" s="39">
        <v>15</v>
      </c>
    </row>
    <row r="131" spans="1:6" s="39" customFormat="1" ht="13.8" x14ac:dyDescent="0.25">
      <c r="A131">
        <v>126</v>
      </c>
      <c r="B131" s="36" t="s">
        <v>133</v>
      </c>
      <c r="C131" s="45">
        <f>'PASO 2'!$C$8</f>
        <v>3054778170</v>
      </c>
      <c r="D131" s="47">
        <f>'PASO 1'!G134</f>
        <v>2.3049452014882528E-3</v>
      </c>
      <c r="E131" s="45">
        <f t="shared" si="1"/>
        <v>5632877.0276420536</v>
      </c>
    </row>
    <row r="132" spans="1:6" s="39" customFormat="1" ht="13.8" x14ac:dyDescent="0.25">
      <c r="A132">
        <v>127</v>
      </c>
      <c r="B132" s="36" t="s">
        <v>134</v>
      </c>
      <c r="C132" s="45">
        <f>'PASO 2'!$C$8</f>
        <v>3054778170</v>
      </c>
      <c r="D132" s="47">
        <f>'PASO 1'!G135</f>
        <v>9.1483028115472084E-3</v>
      </c>
      <c r="E132" s="45">
        <f t="shared" si="1"/>
        <v>22356828.577011231</v>
      </c>
    </row>
    <row r="133" spans="1:6" s="39" customFormat="1" ht="13.8" x14ac:dyDescent="0.25">
      <c r="A133">
        <v>128</v>
      </c>
      <c r="B133" s="36" t="s">
        <v>135</v>
      </c>
      <c r="C133" s="45">
        <f>'PASO 2'!$C$8</f>
        <v>3054778170</v>
      </c>
      <c r="D133" s="47">
        <f>'PASO 1'!G136</f>
        <v>5.9220259716343641E-3</v>
      </c>
      <c r="E133" s="45">
        <f t="shared" si="1"/>
        <v>14472380.528257357</v>
      </c>
    </row>
    <row r="134" spans="1:6" s="39" customFormat="1" ht="13.8" x14ac:dyDescent="0.25">
      <c r="A134">
        <v>129</v>
      </c>
      <c r="B134" s="36" t="s">
        <v>136</v>
      </c>
      <c r="C134" s="45">
        <f>'PASO 2'!$C$8</f>
        <v>3054778170</v>
      </c>
      <c r="D134" s="47">
        <f>'PASO 1'!G137</f>
        <v>3.891549514149903E-3</v>
      </c>
      <c r="E134" s="45">
        <f t="shared" si="1"/>
        <v>9510256.4026393835</v>
      </c>
    </row>
    <row r="135" spans="1:6" s="39" customFormat="1" ht="13.8" x14ac:dyDescent="0.25">
      <c r="A135">
        <v>130</v>
      </c>
      <c r="B135" s="36" t="s">
        <v>137</v>
      </c>
      <c r="C135" s="45">
        <f>'PASO 2'!$C$8</f>
        <v>3054778170</v>
      </c>
      <c r="D135" s="47">
        <f>'PASO 1'!G138</f>
        <v>7.0791720381012495E-3</v>
      </c>
      <c r="E135" s="45">
        <f t="shared" ref="E135:E198" si="2">+C135*(0.8*D135)</f>
        <v>17300240.162932884</v>
      </c>
    </row>
    <row r="136" spans="1:6" s="39" customFormat="1" ht="13.8" x14ac:dyDescent="0.25">
      <c r="A136">
        <v>131</v>
      </c>
      <c r="B136" s="36" t="s">
        <v>138</v>
      </c>
      <c r="C136" s="45">
        <f>'PASO 2'!$C$8</f>
        <v>3054778170</v>
      </c>
      <c r="D136" s="47">
        <f>'PASO 1'!G139</f>
        <v>1.1277244481490624E-2</v>
      </c>
      <c r="E136" s="45">
        <f t="shared" si="2"/>
        <v>27559584.207848422</v>
      </c>
    </row>
    <row r="137" spans="1:6" s="39" customFormat="1" ht="13.8" x14ac:dyDescent="0.25">
      <c r="A137">
        <v>132</v>
      </c>
      <c r="B137" s="36" t="s">
        <v>139</v>
      </c>
      <c r="C137" s="45">
        <f>'PASO 2'!$C$8</f>
        <v>3054778170</v>
      </c>
      <c r="D137" s="47">
        <f>'PASO 1'!G140</f>
        <v>2.4862703526001037E-3</v>
      </c>
      <c r="E137" s="45">
        <f t="shared" si="2"/>
        <v>6076003.5182727994</v>
      </c>
    </row>
    <row r="138" spans="1:6" s="39" customFormat="1" ht="13.8" x14ac:dyDescent="0.25">
      <c r="A138">
        <v>133</v>
      </c>
      <c r="B138" s="36" t="s">
        <v>140</v>
      </c>
      <c r="C138" s="45">
        <f>'PASO 2'!$C$8</f>
        <v>3054778170</v>
      </c>
      <c r="D138" s="47">
        <f>'PASO 1'!G141</f>
        <v>4.8199253373103698E-3</v>
      </c>
      <c r="E138" s="45">
        <f t="shared" si="2"/>
        <v>11779042.161156483</v>
      </c>
      <c r="F138" s="39">
        <v>16</v>
      </c>
    </row>
    <row r="139" spans="1:6" s="39" customFormat="1" ht="13.8" x14ac:dyDescent="0.25">
      <c r="A139">
        <v>134</v>
      </c>
      <c r="B139" s="36" t="s">
        <v>141</v>
      </c>
      <c r="C139" s="45">
        <f>'PASO 2'!$C$8</f>
        <v>3054778170</v>
      </c>
      <c r="D139" s="47">
        <f>'PASO 1'!G142</f>
        <v>1.5271670585102358E-3</v>
      </c>
      <c r="E139" s="45">
        <f t="shared" si="2"/>
        <v>3732125.2738241446</v>
      </c>
    </row>
    <row r="140" spans="1:6" s="39" customFormat="1" ht="13.8" x14ac:dyDescent="0.25">
      <c r="A140">
        <v>135</v>
      </c>
      <c r="B140" s="36" t="s">
        <v>142</v>
      </c>
      <c r="C140" s="45">
        <f>'PASO 2'!$C$8</f>
        <v>3054778170</v>
      </c>
      <c r="D140" s="47">
        <f>'PASO 1'!G143</f>
        <v>5.5262072611403489E-3</v>
      </c>
      <c r="E140" s="45">
        <f t="shared" si="2"/>
        <v>13505069.843381621</v>
      </c>
    </row>
    <row r="141" spans="1:6" s="39" customFormat="1" ht="13.8" x14ac:dyDescent="0.25">
      <c r="A141">
        <v>136</v>
      </c>
      <c r="B141" s="36" t="s">
        <v>143</v>
      </c>
      <c r="C141" s="45">
        <f>'PASO 2'!$C$8</f>
        <v>3054778170</v>
      </c>
      <c r="D141" s="47">
        <f>'PASO 1'!G144</f>
        <v>6.0359112977643287E-4</v>
      </c>
      <c r="E141" s="45">
        <f t="shared" si="2"/>
        <v>1475069.6054773473</v>
      </c>
    </row>
    <row r="142" spans="1:6" s="39" customFormat="1" ht="13.8" x14ac:dyDescent="0.25">
      <c r="A142">
        <v>137</v>
      </c>
      <c r="B142" s="36" t="s">
        <v>144</v>
      </c>
      <c r="C142" s="45">
        <f>'PASO 2'!$C$8</f>
        <v>3054778170</v>
      </c>
      <c r="D142" s="47">
        <f>'PASO 1'!G145</f>
        <v>2.5937292317090863E-3</v>
      </c>
      <c r="E142" s="45">
        <f t="shared" si="2"/>
        <v>6338613.9487326313</v>
      </c>
    </row>
    <row r="143" spans="1:6" s="39" customFormat="1" ht="13.8" x14ac:dyDescent="0.25">
      <c r="A143">
        <v>138</v>
      </c>
      <c r="B143" s="36" t="s">
        <v>145</v>
      </c>
      <c r="C143" s="45">
        <f>'PASO 2'!$C$8</f>
        <v>3054778170</v>
      </c>
      <c r="D143" s="47">
        <f>'PASO 1'!G146</f>
        <v>1.2573339909946674E-3</v>
      </c>
      <c r="E143" s="45">
        <f t="shared" si="2"/>
        <v>3072701.1424715891</v>
      </c>
    </row>
    <row r="144" spans="1:6" s="39" customFormat="1" ht="13.8" x14ac:dyDescent="0.25">
      <c r="A144">
        <v>139</v>
      </c>
      <c r="B144" s="36" t="s">
        <v>146</v>
      </c>
      <c r="C144" s="45">
        <f>'PASO 2'!$C$8</f>
        <v>3054778170</v>
      </c>
      <c r="D144" s="47">
        <f>'PASO 1'!G147</f>
        <v>3.2706230856770826E-4</v>
      </c>
      <c r="E144" s="45">
        <f t="shared" si="2"/>
        <v>799282.24035395135</v>
      </c>
    </row>
    <row r="145" spans="1:6" s="39" customFormat="1" ht="13.8" x14ac:dyDescent="0.25">
      <c r="A145">
        <v>140</v>
      </c>
      <c r="B145" s="36" t="s">
        <v>147</v>
      </c>
      <c r="C145" s="45">
        <f>'PASO 2'!$C$8</f>
        <v>3054778170</v>
      </c>
      <c r="D145" s="47">
        <f>'PASO 1'!G148</f>
        <v>6.8356623891912128E-4</v>
      </c>
      <c r="E145" s="45">
        <f t="shared" si="2"/>
        <v>1670514.5795193089</v>
      </c>
      <c r="F145" s="39">
        <v>17</v>
      </c>
    </row>
    <row r="146" spans="1:6" s="39" customFormat="1" ht="13.8" x14ac:dyDescent="0.25">
      <c r="A146">
        <v>141</v>
      </c>
      <c r="B146" s="36" t="s">
        <v>148</v>
      </c>
      <c r="C146" s="45">
        <f>'PASO 2'!$C$8</f>
        <v>3054778170</v>
      </c>
      <c r="D146" s="47">
        <f>'PASO 1'!G149</f>
        <v>3.562085072646768E-2</v>
      </c>
      <c r="E146" s="45">
        <f t="shared" si="2"/>
        <v>87051037.756833702</v>
      </c>
    </row>
    <row r="147" spans="1:6" s="39" customFormat="1" ht="13.8" x14ac:dyDescent="0.25">
      <c r="A147">
        <v>142</v>
      </c>
      <c r="B147" s="36" t="s">
        <v>149</v>
      </c>
      <c r="C147" s="45">
        <f>'PASO 2'!$C$8</f>
        <v>3054778170</v>
      </c>
      <c r="D147" s="47">
        <f>'PASO 1'!G150</f>
        <v>6.0271368194480465E-3</v>
      </c>
      <c r="E147" s="45">
        <f t="shared" si="2"/>
        <v>14729252.786922501</v>
      </c>
    </row>
    <row r="148" spans="1:6" s="39" customFormat="1" ht="13.8" x14ac:dyDescent="0.25">
      <c r="A148">
        <v>143</v>
      </c>
      <c r="B148" s="36" t="s">
        <v>150</v>
      </c>
      <c r="C148" s="45">
        <f>'PASO 2'!$C$8</f>
        <v>3054778170</v>
      </c>
      <c r="D148" s="47">
        <f>'PASO 1'!G151</f>
        <v>1.293801651614295E-2</v>
      </c>
      <c r="E148" s="45">
        <f t="shared" si="2"/>
        <v>31618216.33329035</v>
      </c>
    </row>
    <row r="149" spans="1:6" s="39" customFormat="1" ht="13.8" x14ac:dyDescent="0.25">
      <c r="A149">
        <v>144</v>
      </c>
      <c r="B149" s="36" t="s">
        <v>151</v>
      </c>
      <c r="C149" s="45">
        <f>'PASO 2'!$C$8</f>
        <v>3054778170</v>
      </c>
      <c r="D149" s="47">
        <f>'PASO 1'!G152</f>
        <v>5.9106280133904383E-3</v>
      </c>
      <c r="E149" s="45">
        <f t="shared" si="2"/>
        <v>14444525.941036465</v>
      </c>
    </row>
    <row r="150" spans="1:6" s="39" customFormat="1" ht="13.8" x14ac:dyDescent="0.25">
      <c r="A150">
        <v>145</v>
      </c>
      <c r="B150" s="36" t="s">
        <v>152</v>
      </c>
      <c r="C150" s="45">
        <f>'PASO 2'!$C$8</f>
        <v>3054778170</v>
      </c>
      <c r="D150" s="47">
        <f>'PASO 1'!G153</f>
        <v>1.9786012846033183E-3</v>
      </c>
      <c r="E150" s="45">
        <f t="shared" si="2"/>
        <v>4835350.4090721393</v>
      </c>
    </row>
    <row r="151" spans="1:6" s="39" customFormat="1" ht="13.8" x14ac:dyDescent="0.25">
      <c r="A151">
        <v>146</v>
      </c>
      <c r="B151" s="36" t="s">
        <v>153</v>
      </c>
      <c r="C151" s="45">
        <f>'PASO 2'!$C$8</f>
        <v>3054778170</v>
      </c>
      <c r="D151" s="47">
        <f>'PASO 1'!G154</f>
        <v>3.9048039190915434E-4</v>
      </c>
      <c r="E151" s="45">
        <f t="shared" si="2"/>
        <v>954264.78161370347</v>
      </c>
    </row>
    <row r="152" spans="1:6" s="39" customFormat="1" ht="13.8" x14ac:dyDescent="0.25">
      <c r="A152">
        <v>147</v>
      </c>
      <c r="B152" s="36" t="s">
        <v>154</v>
      </c>
      <c r="C152" s="45">
        <f>'PASO 2'!$C$8</f>
        <v>3054778170</v>
      </c>
      <c r="D152" s="47">
        <f>'PASO 1'!G155</f>
        <v>1.2865585123439901E-2</v>
      </c>
      <c r="E152" s="45">
        <f t="shared" si="2"/>
        <v>31441206.863488778</v>
      </c>
      <c r="F152" s="39">
        <v>18</v>
      </c>
    </row>
    <row r="153" spans="1:6" s="39" customFormat="1" ht="13.8" x14ac:dyDescent="0.25">
      <c r="A153">
        <v>148</v>
      </c>
      <c r="B153" s="36" t="s">
        <v>155</v>
      </c>
      <c r="C153" s="45">
        <f>'PASO 2'!$C$8</f>
        <v>3054778170</v>
      </c>
      <c r="D153" s="47">
        <f>'PASO 1'!G156</f>
        <v>3.6239129800429825E-3</v>
      </c>
      <c r="E153" s="45">
        <f t="shared" si="2"/>
        <v>8856200.2091319598</v>
      </c>
    </row>
    <row r="154" spans="1:6" s="39" customFormat="1" ht="13.8" x14ac:dyDescent="0.25">
      <c r="A154">
        <v>149</v>
      </c>
      <c r="B154" s="36" t="s">
        <v>156</v>
      </c>
      <c r="C154" s="45">
        <f>'PASO 2'!$C$8</f>
        <v>3054778170</v>
      </c>
      <c r="D154" s="47">
        <f>'PASO 1'!G157</f>
        <v>1.3182661372811794E-2</v>
      </c>
      <c r="E154" s="45">
        <f t="shared" si="2"/>
        <v>32216084.947334163</v>
      </c>
    </row>
    <row r="155" spans="1:6" s="39" customFormat="1" ht="13.8" x14ac:dyDescent="0.25">
      <c r="A155">
        <v>150</v>
      </c>
      <c r="B155" s="36" t="s">
        <v>157</v>
      </c>
      <c r="C155" s="45">
        <f>'PASO 2'!$C$8</f>
        <v>3054778170</v>
      </c>
      <c r="D155" s="47">
        <f>'PASO 1'!G158</f>
        <v>1.8577091692523287E-3</v>
      </c>
      <c r="E155" s="45">
        <f t="shared" si="2"/>
        <v>4539911.533152679</v>
      </c>
    </row>
    <row r="156" spans="1:6" s="39" customFormat="1" ht="13.8" x14ac:dyDescent="0.25">
      <c r="A156">
        <v>151</v>
      </c>
      <c r="B156" s="36" t="s">
        <v>158</v>
      </c>
      <c r="C156" s="45">
        <f>'PASO 2'!$C$8</f>
        <v>3054778170</v>
      </c>
      <c r="D156" s="47">
        <f>'PASO 1'!G159</f>
        <v>4.3068565754309732E-3</v>
      </c>
      <c r="E156" s="45">
        <f t="shared" si="2"/>
        <v>10525193.158357996</v>
      </c>
    </row>
    <row r="157" spans="1:6" s="39" customFormat="1" ht="13.8" x14ac:dyDescent="0.25">
      <c r="A157">
        <v>152</v>
      </c>
      <c r="B157" s="36" t="s">
        <v>159</v>
      </c>
      <c r="C157" s="45">
        <f>'PASO 2'!$C$8</f>
        <v>3054778170</v>
      </c>
      <c r="D157" s="47">
        <f>'PASO 1'!G160</f>
        <v>1.4267086261653193E-3</v>
      </c>
      <c r="E157" s="45">
        <f t="shared" si="2"/>
        <v>3486622.6929284064</v>
      </c>
    </row>
    <row r="158" spans="1:6" s="39" customFormat="1" ht="13.8" x14ac:dyDescent="0.25">
      <c r="A158">
        <v>153</v>
      </c>
      <c r="B158" s="36" t="s">
        <v>160</v>
      </c>
      <c r="C158" s="45">
        <f>'PASO 2'!$C$8</f>
        <v>3054778170</v>
      </c>
      <c r="D158" s="47">
        <f>'PASO 1'!G161</f>
        <v>9.3021560365838583E-4</v>
      </c>
      <c r="E158" s="45">
        <f t="shared" si="2"/>
        <v>2273281.8555592075</v>
      </c>
    </row>
    <row r="159" spans="1:6" s="39" customFormat="1" ht="13.8" x14ac:dyDescent="0.25">
      <c r="A159">
        <v>154</v>
      </c>
      <c r="B159" s="36" t="s">
        <v>161</v>
      </c>
      <c r="C159" s="45">
        <f>'PASO 2'!$C$8</f>
        <v>3054778170</v>
      </c>
      <c r="D159" s="47">
        <f>'PASO 1'!G162</f>
        <v>2.1432706424320065E-3</v>
      </c>
      <c r="E159" s="45">
        <f t="shared" si="2"/>
        <v>5237773.0967225358</v>
      </c>
    </row>
    <row r="160" spans="1:6" s="39" customFormat="1" ht="13.8" x14ac:dyDescent="0.25">
      <c r="A160">
        <v>155</v>
      </c>
      <c r="B160" s="36" t="s">
        <v>162</v>
      </c>
      <c r="C160" s="45">
        <f>'PASO 2'!$C$8</f>
        <v>3054778170</v>
      </c>
      <c r="D160" s="47">
        <f>'PASO 1'!G163</f>
        <v>2.8434609616905904E-2</v>
      </c>
      <c r="E160" s="45">
        <f t="shared" si="2"/>
        <v>69489139.784156978</v>
      </c>
    </row>
    <row r="161" spans="1:6" s="39" customFormat="1" ht="13.8" x14ac:dyDescent="0.25">
      <c r="A161">
        <v>156</v>
      </c>
      <c r="B161" s="36" t="s">
        <v>163</v>
      </c>
      <c r="C161" s="45">
        <f>'PASO 2'!$C$8</f>
        <v>3054778170</v>
      </c>
      <c r="D161" s="47">
        <f>'PASO 1'!G164</f>
        <v>1.597792852126752E-3</v>
      </c>
      <c r="E161" s="45">
        <f t="shared" si="2"/>
        <v>3904722.1798870722</v>
      </c>
    </row>
    <row r="162" spans="1:6" s="39" customFormat="1" ht="13.8" x14ac:dyDescent="0.25">
      <c r="A162">
        <v>157</v>
      </c>
      <c r="B162" s="36" t="s">
        <v>164</v>
      </c>
      <c r="C162" s="45">
        <f>'PASO 2'!$C$8</f>
        <v>3054778170</v>
      </c>
      <c r="D162" s="47">
        <f>'PASO 1'!G165</f>
        <v>4.4174879725761467E-3</v>
      </c>
      <c r="E162" s="45">
        <f t="shared" si="2"/>
        <v>10795556.659890538</v>
      </c>
    </row>
    <row r="163" spans="1:6" s="39" customFormat="1" ht="13.8" x14ac:dyDescent="0.25">
      <c r="A163">
        <v>158</v>
      </c>
      <c r="B163" s="36" t="s">
        <v>165</v>
      </c>
      <c r="C163" s="45">
        <f>'PASO 2'!$C$8</f>
        <v>3054778170</v>
      </c>
      <c r="D163" s="47">
        <f>'PASO 1'!G166</f>
        <v>4.2441227384722082E-3</v>
      </c>
      <c r="E163" s="45">
        <f t="shared" si="2"/>
        <v>10371882.793828417</v>
      </c>
    </row>
    <row r="164" spans="1:6" s="39" customFormat="1" ht="13.8" x14ac:dyDescent="0.25">
      <c r="A164">
        <v>159</v>
      </c>
      <c r="B164" s="36" t="s">
        <v>166</v>
      </c>
      <c r="C164" s="45">
        <f>'PASO 2'!$C$8</f>
        <v>3054778170</v>
      </c>
      <c r="D164" s="47">
        <f>'PASO 1'!G167</f>
        <v>1.6413995137338527E-2</v>
      </c>
      <c r="E164" s="45">
        <f t="shared" si="2"/>
        <v>40112891.222422309</v>
      </c>
    </row>
    <row r="165" spans="1:6" s="39" customFormat="1" ht="13.8" x14ac:dyDescent="0.25">
      <c r="A165">
        <v>160</v>
      </c>
      <c r="B165" s="36" t="s">
        <v>167</v>
      </c>
      <c r="C165" s="45">
        <f>'PASO 2'!$C$8</f>
        <v>3054778170</v>
      </c>
      <c r="D165" s="47">
        <f>'PASO 1'!G168</f>
        <v>1.877379078874505E-2</v>
      </c>
      <c r="E165" s="45">
        <f t="shared" si="2"/>
        <v>45879813.015684374</v>
      </c>
    </row>
    <row r="166" spans="1:6" s="39" customFormat="1" ht="13.8" x14ac:dyDescent="0.25">
      <c r="A166">
        <v>161</v>
      </c>
      <c r="B166" s="36" t="s">
        <v>168</v>
      </c>
      <c r="C166" s="45">
        <f>'PASO 2'!$C$8</f>
        <v>3054778170</v>
      </c>
      <c r="D166" s="47">
        <f>'PASO 1'!G169</f>
        <v>7.1540222473998154E-3</v>
      </c>
      <c r="E166" s="45">
        <f t="shared" si="2"/>
        <v>17483160.791241039</v>
      </c>
    </row>
    <row r="167" spans="1:6" s="39" customFormat="1" ht="13.8" x14ac:dyDescent="0.25">
      <c r="A167">
        <v>162</v>
      </c>
      <c r="B167" s="36" t="s">
        <v>169</v>
      </c>
      <c r="C167" s="45">
        <f>'PASO 2'!$C$8</f>
        <v>3054778170</v>
      </c>
      <c r="D167" s="47">
        <f>'PASO 1'!G170</f>
        <v>1.0165693409540494E-3</v>
      </c>
      <c r="E167" s="45">
        <f t="shared" si="2"/>
        <v>2484315.0648301737</v>
      </c>
    </row>
    <row r="168" spans="1:6" s="39" customFormat="1" ht="13.8" x14ac:dyDescent="0.25">
      <c r="A168">
        <v>163</v>
      </c>
      <c r="B168" s="36" t="s">
        <v>170</v>
      </c>
      <c r="C168" s="45">
        <f>'PASO 2'!$C$8</f>
        <v>3054778170</v>
      </c>
      <c r="D168" s="47">
        <f>'PASO 1'!G171</f>
        <v>1.3548073872758656E-3</v>
      </c>
      <c r="E168" s="45">
        <f t="shared" si="2"/>
        <v>3310908.82496404</v>
      </c>
      <c r="F168" s="39">
        <v>19</v>
      </c>
    </row>
    <row r="169" spans="1:6" s="39" customFormat="1" ht="13.8" x14ac:dyDescent="0.25">
      <c r="A169">
        <v>164</v>
      </c>
      <c r="B169" s="36" t="s">
        <v>171</v>
      </c>
      <c r="C169" s="45">
        <f>'PASO 2'!$C$8</f>
        <v>3054778170</v>
      </c>
      <c r="D169" s="47">
        <f>'PASO 1'!G172</f>
        <v>1.1718386973693571E-3</v>
      </c>
      <c r="E169" s="45">
        <f t="shared" si="2"/>
        <v>2863765.8171881191</v>
      </c>
    </row>
    <row r="170" spans="1:6" s="39" customFormat="1" ht="13.8" x14ac:dyDescent="0.25">
      <c r="A170">
        <v>165</v>
      </c>
      <c r="B170" s="36" t="s">
        <v>172</v>
      </c>
      <c r="C170" s="45">
        <f>'PASO 2'!$C$8</f>
        <v>3054778170</v>
      </c>
      <c r="D170" s="47">
        <f>'PASO 1'!G173</f>
        <v>1.8369413235870657E-3</v>
      </c>
      <c r="E170" s="45">
        <f t="shared" si="2"/>
        <v>4489158.6038917396</v>
      </c>
    </row>
    <row r="171" spans="1:6" s="39" customFormat="1" ht="13.8" x14ac:dyDescent="0.25">
      <c r="A171">
        <v>166</v>
      </c>
      <c r="B171" s="36" t="s">
        <v>173</v>
      </c>
      <c r="C171" s="45">
        <f>'PASO 2'!$C$8</f>
        <v>3054778170</v>
      </c>
      <c r="D171" s="47">
        <f>'PASO 1'!G174</f>
        <v>1.0568988738832109E-3</v>
      </c>
      <c r="E171" s="45">
        <f t="shared" si="2"/>
        <v>2582873.2862688126</v>
      </c>
    </row>
    <row r="172" spans="1:6" s="39" customFormat="1" ht="13.8" x14ac:dyDescent="0.25">
      <c r="A172">
        <v>167</v>
      </c>
      <c r="B172" s="36" t="s">
        <v>174</v>
      </c>
      <c r="C172" s="45">
        <f>'PASO 2'!$C$8</f>
        <v>3054778170</v>
      </c>
      <c r="D172" s="47">
        <f>'PASO 1'!G175</f>
        <v>3.4979858897713568E-3</v>
      </c>
      <c r="E172" s="45">
        <f t="shared" si="2"/>
        <v>8548456.7480332535</v>
      </c>
    </row>
    <row r="173" spans="1:6" s="39" customFormat="1" ht="13.8" x14ac:dyDescent="0.25">
      <c r="A173">
        <v>168</v>
      </c>
      <c r="B173" s="36" t="s">
        <v>175</v>
      </c>
      <c r="C173" s="45">
        <f>'PASO 2'!$C$8</f>
        <v>3054778170</v>
      </c>
      <c r="D173" s="47">
        <f>'PASO 1'!G176</f>
        <v>4.1987866779204406E-3</v>
      </c>
      <c r="E173" s="45">
        <f t="shared" si="2"/>
        <v>10261089.507358547</v>
      </c>
    </row>
    <row r="174" spans="1:6" s="39" customFormat="1" ht="13.8" x14ac:dyDescent="0.25">
      <c r="A174">
        <v>169</v>
      </c>
      <c r="B174" s="36" t="s">
        <v>176</v>
      </c>
      <c r="C174" s="45">
        <f>'PASO 2'!$C$8</f>
        <v>3054778170</v>
      </c>
      <c r="D174" s="47">
        <f>'PASO 1'!G177</f>
        <v>3.1198630829195433E-3</v>
      </c>
      <c r="E174" s="45">
        <f t="shared" si="2"/>
        <v>7624391.7112732166</v>
      </c>
    </row>
    <row r="175" spans="1:6" s="39" customFormat="1" ht="13.8" x14ac:dyDescent="0.25">
      <c r="A175">
        <v>170</v>
      </c>
      <c r="B175" s="36" t="s">
        <v>177</v>
      </c>
      <c r="C175" s="45">
        <f>'PASO 2'!$C$8</f>
        <v>3054778170</v>
      </c>
      <c r="D175" s="47">
        <f>'PASO 1'!G178</f>
        <v>5.6384703031498035E-3</v>
      </c>
      <c r="E175" s="45">
        <f t="shared" si="2"/>
        <v>13779420.795404242</v>
      </c>
      <c r="F175" s="39">
        <v>20</v>
      </c>
    </row>
    <row r="176" spans="1:6" s="39" customFormat="1" ht="13.8" x14ac:dyDescent="0.25">
      <c r="A176">
        <v>171</v>
      </c>
      <c r="B176" s="36" t="s">
        <v>178</v>
      </c>
      <c r="C176" s="45">
        <f>'PASO 2'!$C$8</f>
        <v>3054778170</v>
      </c>
      <c r="D176" s="47">
        <f>'PASO 1'!G179</f>
        <v>2.0769933890388906E-3</v>
      </c>
      <c r="E176" s="45">
        <f t="shared" si="2"/>
        <v>5075803.2512562564</v>
      </c>
    </row>
    <row r="177" spans="1:6" s="39" customFormat="1" ht="13.8" x14ac:dyDescent="0.25">
      <c r="A177">
        <v>172</v>
      </c>
      <c r="B177" s="36" t="s">
        <v>179</v>
      </c>
      <c r="C177" s="45">
        <f>'PASO 2'!$C$8</f>
        <v>3054778170</v>
      </c>
      <c r="D177" s="47">
        <f>'PASO 1'!G180</f>
        <v>3.8019408200459515E-3</v>
      </c>
      <c r="E177" s="45">
        <f t="shared" si="2"/>
        <v>9291268.6565666161</v>
      </c>
    </row>
    <row r="178" spans="1:6" s="39" customFormat="1" ht="13.8" x14ac:dyDescent="0.25">
      <c r="A178">
        <v>173</v>
      </c>
      <c r="B178" s="36" t="s">
        <v>180</v>
      </c>
      <c r="C178" s="45">
        <f>'PASO 2'!$C$8</f>
        <v>3054778170</v>
      </c>
      <c r="D178" s="47">
        <f>'PASO 1'!G181</f>
        <v>1.4118852969209658E-2</v>
      </c>
      <c r="E178" s="45">
        <f t="shared" si="2"/>
        <v>34503971.068625078</v>
      </c>
    </row>
    <row r="179" spans="1:6" s="39" customFormat="1" ht="13.8" x14ac:dyDescent="0.25">
      <c r="A179">
        <v>174</v>
      </c>
      <c r="B179" s="36" t="s">
        <v>181</v>
      </c>
      <c r="C179" s="45">
        <f>'PASO 2'!$C$8</f>
        <v>3054778170</v>
      </c>
      <c r="D179" s="47">
        <f>'PASO 1'!G182</f>
        <v>8.5819249785872367E-3</v>
      </c>
      <c r="E179" s="45">
        <f t="shared" si="2"/>
        <v>20972701.664932806</v>
      </c>
    </row>
    <row r="180" spans="1:6" s="39" customFormat="1" ht="13.8" x14ac:dyDescent="0.25">
      <c r="A180">
        <v>175</v>
      </c>
      <c r="B180" s="36" t="s">
        <v>182</v>
      </c>
      <c r="C180" s="45">
        <f>'PASO 2'!$C$8</f>
        <v>3054778170</v>
      </c>
      <c r="D180" s="47">
        <f>'PASO 1'!G183</f>
        <v>1.3034290304259436E-2</v>
      </c>
      <c r="E180" s="45">
        <f t="shared" si="2"/>
        <v>31853492.38631551</v>
      </c>
      <c r="F180" s="39">
        <v>21</v>
      </c>
    </row>
    <row r="181" spans="1:6" s="39" customFormat="1" ht="13.8" x14ac:dyDescent="0.25">
      <c r="A181">
        <v>176</v>
      </c>
      <c r="B181" s="36" t="s">
        <v>183</v>
      </c>
      <c r="C181" s="45">
        <f>'PASO 2'!$C$8</f>
        <v>3054778170</v>
      </c>
      <c r="D181" s="47">
        <f>'PASO 1'!G184</f>
        <v>7.3745344103568313E-4</v>
      </c>
      <c r="E181" s="45">
        <f t="shared" si="2"/>
        <v>1802205.3384537497</v>
      </c>
    </row>
    <row r="182" spans="1:6" s="39" customFormat="1" ht="13.8" x14ac:dyDescent="0.25">
      <c r="A182">
        <v>177</v>
      </c>
      <c r="B182" s="36" t="s">
        <v>184</v>
      </c>
      <c r="C182" s="45">
        <f>'PASO 2'!$C$8</f>
        <v>3054778170</v>
      </c>
      <c r="D182" s="47">
        <f>'PASO 1'!G185</f>
        <v>1.1133833046838291E-3</v>
      </c>
      <c r="E182" s="45">
        <f t="shared" si="2"/>
        <v>2720911.2111924957</v>
      </c>
      <c r="F182" s="39">
        <v>22</v>
      </c>
    </row>
    <row r="183" spans="1:6" s="39" customFormat="1" ht="13.8" x14ac:dyDescent="0.25">
      <c r="A183">
        <v>178</v>
      </c>
      <c r="B183" s="36" t="s">
        <v>185</v>
      </c>
      <c r="C183" s="45">
        <f>'PASO 2'!$C$8</f>
        <v>3054778170</v>
      </c>
      <c r="D183" s="47">
        <f>'PASO 1'!G186</f>
        <v>1.1301586857971879E-3</v>
      </c>
      <c r="E183" s="45">
        <f t="shared" si="2"/>
        <v>2761907.2656073109</v>
      </c>
    </row>
    <row r="184" spans="1:6" s="39" customFormat="1" ht="13.8" x14ac:dyDescent="0.25">
      <c r="A184">
        <v>179</v>
      </c>
      <c r="B184" s="36" t="s">
        <v>186</v>
      </c>
      <c r="C184" s="45">
        <f>'PASO 2'!$C$8</f>
        <v>3054778170</v>
      </c>
      <c r="D184" s="47">
        <f>'PASO 1'!G187</f>
        <v>4.8282752579217056E-4</v>
      </c>
      <c r="E184" s="45">
        <f t="shared" si="2"/>
        <v>1179944.7885320277</v>
      </c>
    </row>
    <row r="185" spans="1:6" s="39" customFormat="1" ht="13.8" x14ac:dyDescent="0.25">
      <c r="A185">
        <v>180</v>
      </c>
      <c r="B185" s="36" t="s">
        <v>187</v>
      </c>
      <c r="C185" s="45">
        <f>'PASO 2'!$C$8</f>
        <v>3054778170</v>
      </c>
      <c r="D185" s="47">
        <f>'PASO 1'!G188</f>
        <v>2.4691479090283566E-3</v>
      </c>
      <c r="E185" s="45">
        <f t="shared" si="2"/>
        <v>6034159.3048007758</v>
      </c>
    </row>
    <row r="186" spans="1:6" s="39" customFormat="1" ht="13.8" x14ac:dyDescent="0.25">
      <c r="A186">
        <v>181</v>
      </c>
      <c r="B186" s="36" t="s">
        <v>188</v>
      </c>
      <c r="C186" s="45">
        <f>'PASO 2'!$C$8</f>
        <v>3054778170</v>
      </c>
      <c r="D186" s="47">
        <f>'PASO 1'!G189</f>
        <v>3.4781708564892906E-3</v>
      </c>
      <c r="E186" s="45">
        <f t="shared" si="2"/>
        <v>8500032.3231469505</v>
      </c>
    </row>
    <row r="187" spans="1:6" s="39" customFormat="1" ht="13.8" x14ac:dyDescent="0.25">
      <c r="A187">
        <v>182</v>
      </c>
      <c r="B187" s="36" t="s">
        <v>189</v>
      </c>
      <c r="C187" s="45">
        <f>'PASO 2'!$C$8</f>
        <v>3054778170</v>
      </c>
      <c r="D187" s="47">
        <f>'PASO 1'!G190</f>
        <v>1.6816642072277265E-3</v>
      </c>
      <c r="E187" s="45">
        <f t="shared" si="2"/>
        <v>4109688.8876076927</v>
      </c>
    </row>
    <row r="188" spans="1:6" s="39" customFormat="1" ht="13.8" x14ac:dyDescent="0.25">
      <c r="A188">
        <v>183</v>
      </c>
      <c r="B188" s="36" t="s">
        <v>190</v>
      </c>
      <c r="C188" s="45">
        <f>'PASO 2'!$C$8</f>
        <v>3054778170</v>
      </c>
      <c r="D188" s="47">
        <f>'PASO 1'!G191</f>
        <v>9.5050834093670222E-3</v>
      </c>
      <c r="E188" s="45">
        <f t="shared" si="2"/>
        <v>23228737.042370845</v>
      </c>
    </row>
    <row r="189" spans="1:6" s="39" customFormat="1" ht="13.8" x14ac:dyDescent="0.25">
      <c r="A189">
        <v>184</v>
      </c>
      <c r="B189" s="36" t="s">
        <v>191</v>
      </c>
      <c r="C189" s="45">
        <f>'PASO 2'!$C$8</f>
        <v>3054778170</v>
      </c>
      <c r="D189" s="47">
        <f>'PASO 1'!G192</f>
        <v>3.1849112873537587E-3</v>
      </c>
      <c r="E189" s="45">
        <f t="shared" si="2"/>
        <v>7783357.9791958882</v>
      </c>
      <c r="F189" s="39">
        <v>23</v>
      </c>
    </row>
    <row r="190" spans="1:6" s="39" customFormat="1" ht="13.8" x14ac:dyDescent="0.25">
      <c r="A190">
        <v>185</v>
      </c>
      <c r="B190" s="36" t="s">
        <v>192</v>
      </c>
      <c r="C190" s="45">
        <f>'PASO 2'!$C$8</f>
        <v>3054778170</v>
      </c>
      <c r="D190" s="47">
        <f>'PASO 1'!G193</f>
        <v>1.300952920161012E-3</v>
      </c>
      <c r="E190" s="45">
        <f t="shared" si="2"/>
        <v>3179298.0645644902</v>
      </c>
    </row>
    <row r="191" spans="1:6" s="39" customFormat="1" ht="13.8" x14ac:dyDescent="0.25">
      <c r="A191">
        <v>186</v>
      </c>
      <c r="B191" s="36" t="s">
        <v>193</v>
      </c>
      <c r="C191" s="45">
        <f>'PASO 2'!$C$8</f>
        <v>3054778170</v>
      </c>
      <c r="D191" s="47">
        <f>'PASO 1'!G194</f>
        <v>6.7006338296872144E-4</v>
      </c>
      <c r="E191" s="45">
        <f t="shared" si="2"/>
        <v>1637515.9958473602</v>
      </c>
    </row>
    <row r="192" spans="1:6" s="39" customFormat="1" ht="13.8" x14ac:dyDescent="0.25">
      <c r="A192">
        <v>187</v>
      </c>
      <c r="B192" s="36" t="s">
        <v>194</v>
      </c>
      <c r="C192" s="45">
        <f>'PASO 2'!$C$8</f>
        <v>3054778170</v>
      </c>
      <c r="D192" s="47">
        <f>'PASO 1'!G195</f>
        <v>1.2180195406173359E-3</v>
      </c>
      <c r="E192" s="45">
        <f t="shared" si="2"/>
        <v>2976623.602649013</v>
      </c>
    </row>
    <row r="193" spans="1:6" s="39" customFormat="1" ht="13.8" x14ac:dyDescent="0.25">
      <c r="A193">
        <v>188</v>
      </c>
      <c r="B193" s="36" t="s">
        <v>195</v>
      </c>
      <c r="C193" s="45">
        <f>'PASO 2'!$C$8</f>
        <v>3054778170</v>
      </c>
      <c r="D193" s="47">
        <f>'PASO 1'!G196</f>
        <v>2.2556681384224169E-3</v>
      </c>
      <c r="E193" s="45">
        <f t="shared" si="2"/>
        <v>5512452.6304138703</v>
      </c>
    </row>
    <row r="194" spans="1:6" s="39" customFormat="1" ht="13.8" x14ac:dyDescent="0.25">
      <c r="A194">
        <v>189</v>
      </c>
      <c r="B194" s="36" t="s">
        <v>196</v>
      </c>
      <c r="C194" s="45">
        <f>'PASO 2'!$C$8</f>
        <v>3054778170</v>
      </c>
      <c r="D194" s="47">
        <f>'PASO 1'!G197</f>
        <v>9.8336215281156093E-3</v>
      </c>
      <c r="E194" s="45">
        <f t="shared" si="2"/>
        <v>24031625.900903683</v>
      </c>
    </row>
    <row r="195" spans="1:6" s="39" customFormat="1" ht="13.8" x14ac:dyDescent="0.25">
      <c r="A195">
        <v>190</v>
      </c>
      <c r="B195" s="36" t="s">
        <v>197</v>
      </c>
      <c r="C195" s="45">
        <f>'PASO 2'!$C$8</f>
        <v>3054778170</v>
      </c>
      <c r="D195" s="47">
        <f>'PASO 1'!G198</f>
        <v>8.3635557748296775E-5</v>
      </c>
      <c r="E195" s="45">
        <f t="shared" si="2"/>
        <v>204390.46083621707</v>
      </c>
      <c r="F195" s="39">
        <v>24</v>
      </c>
    </row>
    <row r="196" spans="1:6" s="39" customFormat="1" ht="13.8" x14ac:dyDescent="0.25">
      <c r="A196">
        <v>191</v>
      </c>
      <c r="B196" s="36" t="s">
        <v>198</v>
      </c>
      <c r="C196" s="45">
        <f>'PASO 2'!$C$8</f>
        <v>3054778170</v>
      </c>
      <c r="D196" s="47">
        <f>'PASO 1'!G199</f>
        <v>8.1698882571771885E-4</v>
      </c>
      <c r="E196" s="45">
        <f t="shared" si="2"/>
        <v>1996575.7039491378</v>
      </c>
    </row>
    <row r="197" spans="1:6" s="39" customFormat="1" ht="13.8" x14ac:dyDescent="0.25">
      <c r="A197">
        <v>192</v>
      </c>
      <c r="B197" s="36" t="s">
        <v>199</v>
      </c>
      <c r="C197" s="45">
        <f>'PASO 2'!$C$8</f>
        <v>3054778170</v>
      </c>
      <c r="D197" s="47">
        <f>'PASO 1'!G200</f>
        <v>1.9376018883980309E-3</v>
      </c>
      <c r="E197" s="45">
        <f t="shared" si="2"/>
        <v>4735155.1606632648</v>
      </c>
    </row>
    <row r="198" spans="1:6" s="39" customFormat="1" ht="13.8" x14ac:dyDescent="0.25">
      <c r="A198">
        <v>193</v>
      </c>
      <c r="B198" s="36" t="s">
        <v>200</v>
      </c>
      <c r="C198" s="45">
        <f>'PASO 2'!$C$8</f>
        <v>3054778170</v>
      </c>
      <c r="D198" s="47">
        <f>'PASO 1'!G201</f>
        <v>1.8917523357513562E-2</v>
      </c>
      <c r="E198" s="45">
        <f t="shared" si="2"/>
        <v>46231069.906398036</v>
      </c>
    </row>
    <row r="199" spans="1:6" s="39" customFormat="1" ht="13.8" x14ac:dyDescent="0.25">
      <c r="A199">
        <v>194</v>
      </c>
      <c r="B199" s="36" t="s">
        <v>201</v>
      </c>
      <c r="C199" s="45">
        <f>'PASO 2'!$C$8</f>
        <v>3054778170</v>
      </c>
      <c r="D199" s="47">
        <f>'PASO 1'!G202</f>
        <v>1.1675336575479288E-3</v>
      </c>
      <c r="E199" s="45">
        <f t="shared" ref="E199:E217" si="3">+C199*(0.8*D199)</f>
        <v>2853245.0638541351</v>
      </c>
    </row>
    <row r="200" spans="1:6" s="39" customFormat="1" ht="13.8" x14ac:dyDescent="0.25">
      <c r="A200">
        <v>195</v>
      </c>
      <c r="B200" s="36" t="s">
        <v>202</v>
      </c>
      <c r="C200" s="45">
        <f>'PASO 2'!$C$8</f>
        <v>3054778170</v>
      </c>
      <c r="D200" s="47">
        <f>'PASO 1'!G203</f>
        <v>2.1396740357601525E-3</v>
      </c>
      <c r="E200" s="45">
        <f t="shared" si="3"/>
        <v>5228983.6282847309</v>
      </c>
    </row>
    <row r="201" spans="1:6" s="39" customFormat="1" ht="13.8" x14ac:dyDescent="0.25">
      <c r="A201">
        <v>196</v>
      </c>
      <c r="B201" s="36" t="s">
        <v>203</v>
      </c>
      <c r="C201" s="45">
        <f>'PASO 2'!$C$8</f>
        <v>3054778170</v>
      </c>
      <c r="D201" s="47">
        <f>'PASO 1'!G204</f>
        <v>1.1174369413715268E-3</v>
      </c>
      <c r="E201" s="45">
        <f t="shared" si="3"/>
        <v>2730817.5798826478</v>
      </c>
    </row>
    <row r="202" spans="1:6" s="39" customFormat="1" ht="13.8" x14ac:dyDescent="0.25">
      <c r="A202">
        <v>197</v>
      </c>
      <c r="B202" s="36" t="s">
        <v>204</v>
      </c>
      <c r="C202" s="45">
        <f>'PASO 2'!$C$8</f>
        <v>3054778170</v>
      </c>
      <c r="D202" s="47">
        <f>'PASO 1'!G205</f>
        <v>2.1849716347844819E-3</v>
      </c>
      <c r="E202" s="45">
        <f t="shared" si="3"/>
        <v>5339682.921607079</v>
      </c>
    </row>
    <row r="203" spans="1:6" s="39" customFormat="1" ht="13.8" x14ac:dyDescent="0.25">
      <c r="A203">
        <v>198</v>
      </c>
      <c r="B203" s="36" t="s">
        <v>205</v>
      </c>
      <c r="C203" s="45">
        <f>'PASO 2'!$C$8</f>
        <v>3054778170</v>
      </c>
      <c r="D203" s="47">
        <f>'PASO 1'!G206</f>
        <v>2.1787521180549976E-3</v>
      </c>
      <c r="E203" s="45">
        <f t="shared" si="3"/>
        <v>5324483.5264605358</v>
      </c>
    </row>
    <row r="204" spans="1:6" s="39" customFormat="1" ht="13.8" x14ac:dyDescent="0.25">
      <c r="A204">
        <v>199</v>
      </c>
      <c r="B204" s="36" t="s">
        <v>206</v>
      </c>
      <c r="C204" s="45">
        <f>'PASO 2'!$C$8</f>
        <v>3054778170</v>
      </c>
      <c r="D204" s="47">
        <f>'PASO 1'!G207</f>
        <v>2.8754220529145797E-3</v>
      </c>
      <c r="E204" s="45">
        <f t="shared" si="3"/>
        <v>7027021.2134240353</v>
      </c>
    </row>
    <row r="205" spans="1:6" s="39" customFormat="1" ht="13.8" x14ac:dyDescent="0.25">
      <c r="A205">
        <v>200</v>
      </c>
      <c r="B205" s="36" t="s">
        <v>207</v>
      </c>
      <c r="C205" s="45">
        <f>'PASO 2'!$C$8</f>
        <v>3054778170</v>
      </c>
      <c r="D205" s="47">
        <f>'PASO 1'!G208</f>
        <v>1.1152972328013612E-3</v>
      </c>
      <c r="E205" s="45">
        <f t="shared" si="3"/>
        <v>2725588.5118584051</v>
      </c>
    </row>
    <row r="206" spans="1:6" s="39" customFormat="1" ht="13.8" x14ac:dyDescent="0.25">
      <c r="A206">
        <v>201</v>
      </c>
      <c r="B206" s="36" t="s">
        <v>208</v>
      </c>
      <c r="C206" s="45">
        <f>'PASO 2'!$C$8</f>
        <v>3054778170</v>
      </c>
      <c r="D206" s="47">
        <f>'PASO 1'!G209</f>
        <v>1.2128359635198526E-2</v>
      </c>
      <c r="E206" s="45">
        <f t="shared" si="3"/>
        <v>29639558.6012109</v>
      </c>
    </row>
    <row r="207" spans="1:6" s="39" customFormat="1" ht="13.8" x14ac:dyDescent="0.25">
      <c r="A207">
        <v>202</v>
      </c>
      <c r="B207" s="36" t="s">
        <v>209</v>
      </c>
      <c r="C207" s="45">
        <f>'PASO 2'!$C$8</f>
        <v>3054778170</v>
      </c>
      <c r="D207" s="47">
        <f>'PASO 1'!G210</f>
        <v>4.7954328023372848E-3</v>
      </c>
      <c r="E207" s="45">
        <f t="shared" si="3"/>
        <v>11719186.75222549</v>
      </c>
    </row>
    <row r="208" spans="1:6" s="39" customFormat="1" ht="13.8" x14ac:dyDescent="0.25">
      <c r="A208">
        <v>203</v>
      </c>
      <c r="B208" s="36" t="s">
        <v>210</v>
      </c>
      <c r="C208" s="45">
        <f>'PASO 2'!$C$8</f>
        <v>3054778170</v>
      </c>
      <c r="D208" s="47">
        <f>'PASO 1'!G211</f>
        <v>5.6062781376883947E-3</v>
      </c>
      <c r="E208" s="45">
        <f t="shared" si="3"/>
        <v>13700748.855967009</v>
      </c>
    </row>
    <row r="209" spans="1:5" s="39" customFormat="1" ht="13.8" x14ac:dyDescent="0.25">
      <c r="A209">
        <v>204</v>
      </c>
      <c r="B209" s="36" t="s">
        <v>211</v>
      </c>
      <c r="C209" s="45">
        <f>'PASO 2'!$C$8</f>
        <v>3054778170</v>
      </c>
      <c r="D209" s="47">
        <f>'PASO 1'!G212</f>
        <v>3.3945662908947049E-3</v>
      </c>
      <c r="E209" s="45">
        <f t="shared" si="3"/>
        <v>8295717.601634413</v>
      </c>
    </row>
    <row r="210" spans="1:5" s="39" customFormat="1" ht="13.8" x14ac:dyDescent="0.25">
      <c r="A210">
        <v>205</v>
      </c>
      <c r="B210" s="36" t="s">
        <v>212</v>
      </c>
      <c r="C210" s="45">
        <f>'PASO 2'!$C$8</f>
        <v>3054778170</v>
      </c>
      <c r="D210" s="47">
        <f>'PASO 1'!G213</f>
        <v>1.4282966987968387E-3</v>
      </c>
      <c r="E210" s="45">
        <f t="shared" si="3"/>
        <v>3490503.6606141184</v>
      </c>
    </row>
    <row r="211" spans="1:5" s="39" customFormat="1" ht="13.8" x14ac:dyDescent="0.25">
      <c r="A211">
        <v>206</v>
      </c>
      <c r="B211" s="36" t="s">
        <v>213</v>
      </c>
      <c r="C211" s="45">
        <f>'PASO 2'!$C$8</f>
        <v>3054778170</v>
      </c>
      <c r="D211" s="47">
        <f>'PASO 1'!G214</f>
        <v>1.2665257580507143E-3</v>
      </c>
      <c r="E211" s="45">
        <f t="shared" si="3"/>
        <v>3095164.1899488196</v>
      </c>
    </row>
    <row r="212" spans="1:5" s="39" customFormat="1" ht="13.8" x14ac:dyDescent="0.25">
      <c r="A212">
        <v>207</v>
      </c>
      <c r="B212" s="36" t="s">
        <v>214</v>
      </c>
      <c r="C212" s="45">
        <f>'PASO 2'!$C$8</f>
        <v>3054778170</v>
      </c>
      <c r="D212" s="47">
        <f>'PASO 1'!G215</f>
        <v>5.8968503413740735E-3</v>
      </c>
      <c r="E212" s="45">
        <f t="shared" si="3"/>
        <v>14410855.755669255</v>
      </c>
    </row>
    <row r="213" spans="1:5" s="39" customFormat="1" ht="13.8" x14ac:dyDescent="0.25">
      <c r="A213">
        <v>208</v>
      </c>
      <c r="B213" s="36" t="s">
        <v>215</v>
      </c>
      <c r="C213" s="45">
        <f>'PASO 2'!$C$8</f>
        <v>3054778170</v>
      </c>
      <c r="D213" s="47">
        <f>'PASO 1'!G216</f>
        <v>9.1414735861727555E-4</v>
      </c>
      <c r="E213" s="45">
        <f t="shared" si="3"/>
        <v>2234013.9162137723</v>
      </c>
    </row>
    <row r="214" spans="1:5" s="39" customFormat="1" ht="13.8" x14ac:dyDescent="0.25">
      <c r="A214">
        <v>209</v>
      </c>
      <c r="B214" s="36" t="s">
        <v>216</v>
      </c>
      <c r="C214" s="45">
        <f>'PASO 2'!$C$8</f>
        <v>3054778170</v>
      </c>
      <c r="D214" s="47">
        <f>'PASO 1'!G217</f>
        <v>5.0765975938503911E-3</v>
      </c>
      <c r="E214" s="45">
        <f t="shared" si="3"/>
        <v>12406303.606054962</v>
      </c>
    </row>
    <row r="215" spans="1:5" s="39" customFormat="1" ht="13.8" x14ac:dyDescent="0.25">
      <c r="A215">
        <v>210</v>
      </c>
      <c r="B215" s="36" t="s">
        <v>217</v>
      </c>
      <c r="C215" s="45">
        <f>'PASO 2'!$C$8</f>
        <v>3054778170</v>
      </c>
      <c r="D215" s="47">
        <f>'PASO 1'!G218</f>
        <v>8.3477933225787927E-3</v>
      </c>
      <c r="E215" s="45">
        <f t="shared" si="3"/>
        <v>20400525.447588373</v>
      </c>
    </row>
    <row r="216" spans="1:5" s="39" customFormat="1" ht="13.8" x14ac:dyDescent="0.25">
      <c r="A216">
        <v>211</v>
      </c>
      <c r="B216" s="36" t="s">
        <v>218</v>
      </c>
      <c r="C216" s="45">
        <f>'PASO 2'!$C$8</f>
        <v>3054778170</v>
      </c>
      <c r="D216" s="47">
        <f>'PASO 1'!G219</f>
        <v>2.3872609446474735E-3</v>
      </c>
      <c r="E216" s="45">
        <f t="shared" si="3"/>
        <v>5834042.0958421445</v>
      </c>
    </row>
    <row r="217" spans="1:5" ht="13.8" x14ac:dyDescent="0.25">
      <c r="A217">
        <v>212</v>
      </c>
      <c r="B217" s="36" t="s">
        <v>219</v>
      </c>
      <c r="C217" s="45">
        <f>'PASO 2'!$C$8</f>
        <v>3054778170</v>
      </c>
      <c r="D217" s="47">
        <f>'PASO 1'!G220</f>
        <v>4.2436098854582091E-3</v>
      </c>
      <c r="E217" s="45">
        <f t="shared" si="3"/>
        <v>10370629.472075151</v>
      </c>
    </row>
    <row r="218" spans="1:5" ht="13.8" x14ac:dyDescent="0.25">
      <c r="B218" s="30" t="s">
        <v>6</v>
      </c>
      <c r="C218" s="43"/>
      <c r="D218" s="44">
        <f>SUM(D6:D217)</f>
        <v>0.99999999999999967</v>
      </c>
      <c r="E218" s="46">
        <f>SUM(E6:E217)</f>
        <v>2443822536.0000005</v>
      </c>
    </row>
    <row r="219" spans="1:5" ht="91.8" thickBot="1" x14ac:dyDescent="0.3">
      <c r="D219" s="29" t="s">
        <v>7</v>
      </c>
      <c r="E219" s="29" t="s">
        <v>222</v>
      </c>
    </row>
  </sheetData>
  <mergeCells count="3">
    <mergeCell ref="B4:B5"/>
    <mergeCell ref="B1:E1"/>
    <mergeCell ref="B2:E2"/>
  </mergeCells>
  <phoneticPr fontId="5" type="noConversion"/>
  <printOptions horizontalCentered="1"/>
  <pageMargins left="0.59055118110236227" right="0.59055118110236227" top="0.47244094488188981" bottom="0.47244094488188981" header="0" footer="0"/>
  <pageSetup scale="96" orientation="portrait" r:id="rId1"/>
  <headerFooter alignWithMargins="0"/>
  <rowBreaks count="1" manualBreakCount="1">
    <brk id="162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46"/>
  <sheetViews>
    <sheetView topLeftCell="A202" zoomScale="120" zoomScaleNormal="120" workbookViewId="0">
      <selection activeCell="B224" sqref="B224:F224"/>
    </sheetView>
  </sheetViews>
  <sheetFormatPr baseColWidth="10" defaultRowHeight="13.2" x14ac:dyDescent="0.25"/>
  <cols>
    <col min="1" max="1" width="4" bestFit="1" customWidth="1"/>
    <col min="2" max="2" width="33" style="15" customWidth="1"/>
    <col min="3" max="3" width="13.6640625" style="15" customWidth="1"/>
    <col min="4" max="4" width="17" style="15" customWidth="1"/>
    <col min="5" max="5" width="15.33203125" style="15" bestFit="1" customWidth="1"/>
    <col min="6" max="6" width="18.88671875" style="15" bestFit="1" customWidth="1"/>
  </cols>
  <sheetData>
    <row r="3" spans="1:8" ht="33" customHeight="1" x14ac:dyDescent="0.25">
      <c r="B3" s="122" t="s">
        <v>691</v>
      </c>
      <c r="C3" s="122"/>
      <c r="D3" s="122"/>
      <c r="E3" s="122"/>
      <c r="F3" s="122"/>
    </row>
    <row r="4" spans="1:8" ht="20.25" customHeight="1" x14ac:dyDescent="0.25">
      <c r="B4" s="119" t="s">
        <v>683</v>
      </c>
      <c r="C4" s="119"/>
      <c r="D4" s="119"/>
      <c r="E4" s="119"/>
      <c r="F4" s="119"/>
    </row>
    <row r="6" spans="1:8" ht="12.75" customHeight="1" x14ac:dyDescent="0.25">
      <c r="B6" s="115" t="s">
        <v>0</v>
      </c>
      <c r="C6" s="118" t="s">
        <v>674</v>
      </c>
      <c r="D6" s="118"/>
      <c r="E6" s="118" t="s">
        <v>2</v>
      </c>
      <c r="F6" s="118"/>
    </row>
    <row r="7" spans="1:8" ht="15" x14ac:dyDescent="0.25">
      <c r="B7" s="116"/>
      <c r="C7" s="83" t="s">
        <v>675</v>
      </c>
      <c r="D7" s="83" t="s">
        <v>676</v>
      </c>
      <c r="E7" s="2"/>
      <c r="F7" s="2"/>
    </row>
    <row r="8" spans="1:8" ht="13.8" x14ac:dyDescent="0.25">
      <c r="B8" s="116"/>
      <c r="C8" s="81">
        <v>-12</v>
      </c>
      <c r="D8" s="81">
        <v>-13</v>
      </c>
      <c r="E8" s="82">
        <v>-14</v>
      </c>
      <c r="F8" s="82">
        <v>-15</v>
      </c>
    </row>
    <row r="9" spans="1:8" ht="52.5" customHeight="1" x14ac:dyDescent="0.25">
      <c r="B9" s="116"/>
      <c r="C9" s="83" t="s">
        <v>3</v>
      </c>
      <c r="D9" s="83" t="s">
        <v>677</v>
      </c>
      <c r="E9" s="2"/>
      <c r="F9" s="82" t="s">
        <v>678</v>
      </c>
    </row>
    <row r="10" spans="1:8" ht="13.8" x14ac:dyDescent="0.25">
      <c r="A10">
        <v>1</v>
      </c>
      <c r="B10" s="8" t="s">
        <v>8</v>
      </c>
      <c r="C10" s="93">
        <f>VLOOKUP($B10,'[2]Concentrado municipal'!$E$9:$Q$220,12,FALSE)</f>
        <v>2118</v>
      </c>
      <c r="D10" s="93">
        <f>VLOOKUP($B10,'[2]Concentrado municipal'!$E$9:$Q$220,13,FALSE)</f>
        <v>1158</v>
      </c>
      <c r="E10" s="10">
        <f>+C10/D10</f>
        <v>1.8290155440414508</v>
      </c>
      <c r="F10" s="10">
        <f>+E10/$E$222</f>
        <v>6.1121409749005122E-3</v>
      </c>
      <c r="H10" s="1"/>
    </row>
    <row r="11" spans="1:8" ht="13.8" x14ac:dyDescent="0.25">
      <c r="A11">
        <v>2</v>
      </c>
      <c r="B11" s="8" t="s">
        <v>9</v>
      </c>
      <c r="C11" s="93">
        <f>VLOOKUP($B11,'[2]Concentrado municipal'!$E$9:$Q$220,12,FALSE)</f>
        <v>694</v>
      </c>
      <c r="D11" s="93">
        <f>VLOOKUP($B11,'[2]Concentrado municipal'!$E$9:$Q$220,13,FALSE)</f>
        <v>625</v>
      </c>
      <c r="E11" s="10">
        <f t="shared" ref="E11:E74" si="0">+C11/D11</f>
        <v>1.1104000000000001</v>
      </c>
      <c r="F11" s="10">
        <f t="shared" ref="F11:F74" si="1">+E11/$E$222</f>
        <v>3.7106963692243597E-3</v>
      </c>
      <c r="H11" s="1"/>
    </row>
    <row r="12" spans="1:8" ht="13.8" x14ac:dyDescent="0.25">
      <c r="A12">
        <v>3</v>
      </c>
      <c r="B12" s="8" t="s">
        <v>10</v>
      </c>
      <c r="C12" s="93">
        <f>VLOOKUP($B12,'[2]Concentrado municipal'!$E$9:$Q$220,12,FALSE)</f>
        <v>18851</v>
      </c>
      <c r="D12" s="93">
        <f>VLOOKUP($B12,'[2]Concentrado municipal'!$E$9:$Q$220,13,FALSE)</f>
        <v>14047</v>
      </c>
      <c r="E12" s="10">
        <f t="shared" si="0"/>
        <v>1.3419947319712393</v>
      </c>
      <c r="F12" s="10">
        <f t="shared" si="1"/>
        <v>4.4846316457527874E-3</v>
      </c>
      <c r="H12" s="1"/>
    </row>
    <row r="13" spans="1:8" ht="13.8" x14ac:dyDescent="0.25">
      <c r="A13">
        <v>4</v>
      </c>
      <c r="B13" s="8" t="s">
        <v>11</v>
      </c>
      <c r="C13" s="93">
        <f>VLOOKUP($B13,'[2]Concentrado municipal'!$E$9:$Q$220,12,FALSE)</f>
        <v>3340</v>
      </c>
      <c r="D13" s="93">
        <f>VLOOKUP($B13,'[2]Concentrado municipal'!$E$9:$Q$220,13,FALSE)</f>
        <v>3405</v>
      </c>
      <c r="E13" s="10">
        <f t="shared" si="0"/>
        <v>0.98091042584434651</v>
      </c>
      <c r="F13" s="10">
        <f t="shared" si="1"/>
        <v>3.2779725825963051E-3</v>
      </c>
      <c r="H13" s="1"/>
    </row>
    <row r="14" spans="1:8" ht="13.8" x14ac:dyDescent="0.25">
      <c r="A14">
        <v>5</v>
      </c>
      <c r="B14" s="8" t="s">
        <v>12</v>
      </c>
      <c r="C14" s="93">
        <f>VLOOKUP($B14,'[2]Concentrado municipal'!$E$9:$Q$220,12,FALSE)</f>
        <v>607</v>
      </c>
      <c r="D14" s="93">
        <f>VLOOKUP($B14,'[2]Concentrado municipal'!$E$9:$Q$220,13,FALSE)</f>
        <v>537</v>
      </c>
      <c r="E14" s="10">
        <f t="shared" si="0"/>
        <v>1.1303538175046555</v>
      </c>
      <c r="F14" s="10">
        <f t="shared" si="1"/>
        <v>3.7773773474004137E-3</v>
      </c>
      <c r="H14" s="1"/>
    </row>
    <row r="15" spans="1:8" ht="13.8" x14ac:dyDescent="0.25">
      <c r="A15">
        <v>6</v>
      </c>
      <c r="B15" s="8" t="s">
        <v>13</v>
      </c>
      <c r="C15" s="93">
        <f>VLOOKUP($B15,'[2]Concentrado municipal'!$E$9:$Q$220,12,FALSE)</f>
        <v>6296</v>
      </c>
      <c r="D15" s="93">
        <f>VLOOKUP($B15,'[2]Concentrado municipal'!$E$9:$Q$220,13,FALSE)</f>
        <v>4852</v>
      </c>
      <c r="E15" s="10">
        <f t="shared" si="0"/>
        <v>1.2976092333058533</v>
      </c>
      <c r="F15" s="10">
        <f t="shared" si="1"/>
        <v>4.3363057192903776E-3</v>
      </c>
      <c r="H15" s="1"/>
    </row>
    <row r="16" spans="1:8" ht="13.8" x14ac:dyDescent="0.25">
      <c r="A16">
        <v>7</v>
      </c>
      <c r="B16" s="8" t="s">
        <v>14</v>
      </c>
      <c r="C16" s="93">
        <f>VLOOKUP($B16,'[2]Concentrado municipal'!$E$9:$Q$220,12,FALSE)</f>
        <v>1310</v>
      </c>
      <c r="D16" s="93">
        <f>VLOOKUP($B16,'[2]Concentrado municipal'!$E$9:$Q$220,13,FALSE)</f>
        <v>926</v>
      </c>
      <c r="E16" s="10">
        <f t="shared" si="0"/>
        <v>1.4146868250539957</v>
      </c>
      <c r="F16" s="10">
        <f t="shared" si="1"/>
        <v>4.7275515717916054E-3</v>
      </c>
      <c r="H16" s="1"/>
    </row>
    <row r="17" spans="1:8" ht="13.8" x14ac:dyDescent="0.25">
      <c r="A17">
        <v>8</v>
      </c>
      <c r="B17" s="36" t="s">
        <v>15</v>
      </c>
      <c r="C17" s="93">
        <f>VLOOKUP($B17,'[2]Concentrado municipal'!$E$9:$Q$220,12,FALSE)</f>
        <v>4837</v>
      </c>
      <c r="D17" s="93">
        <f>VLOOKUP($B17,'[2]Concentrado municipal'!$E$9:$Q$220,13,FALSE)</f>
        <v>2637</v>
      </c>
      <c r="E17" s="10">
        <f t="shared" si="0"/>
        <v>1.8342813803564657</v>
      </c>
      <c r="F17" s="10">
        <f t="shared" si="1"/>
        <v>6.1297381648276151E-3</v>
      </c>
      <c r="H17" s="1"/>
    </row>
    <row r="18" spans="1:8" ht="13.8" x14ac:dyDescent="0.25">
      <c r="A18">
        <v>9</v>
      </c>
      <c r="B18" s="38" t="s">
        <v>16</v>
      </c>
      <c r="C18" s="93">
        <f>VLOOKUP($B18,'[2]Concentrado municipal'!$E$9:$Q$220,12,FALSE)</f>
        <v>4909</v>
      </c>
      <c r="D18" s="93">
        <f>VLOOKUP($B18,'[2]Concentrado municipal'!$E$9:$Q$220,13,FALSE)</f>
        <v>2796</v>
      </c>
      <c r="E18" s="10">
        <f t="shared" si="0"/>
        <v>1.755722460658083</v>
      </c>
      <c r="F18" s="10">
        <f t="shared" si="1"/>
        <v>5.867212680231995E-3</v>
      </c>
      <c r="H18" s="1"/>
    </row>
    <row r="19" spans="1:8" ht="13.8" x14ac:dyDescent="0.25">
      <c r="A19">
        <v>10</v>
      </c>
      <c r="B19" s="36" t="s">
        <v>17</v>
      </c>
      <c r="C19" s="93">
        <f>VLOOKUP($B19,'[2]Concentrado municipal'!$E$9:$Q$220,12,FALSE)</f>
        <v>21002</v>
      </c>
      <c r="D19" s="93">
        <f>VLOOKUP($B19,'[2]Concentrado municipal'!$E$9:$Q$220,13,FALSE)</f>
        <v>11734</v>
      </c>
      <c r="E19" s="10">
        <f t="shared" si="0"/>
        <v>1.7898414862791887</v>
      </c>
      <c r="F19" s="10">
        <f t="shared" si="1"/>
        <v>5.9812304616564454E-3</v>
      </c>
      <c r="H19" s="1"/>
    </row>
    <row r="20" spans="1:8" ht="13.8" x14ac:dyDescent="0.25">
      <c r="A20">
        <v>11</v>
      </c>
      <c r="B20" s="36" t="s">
        <v>18</v>
      </c>
      <c r="C20" s="93">
        <f>VLOOKUP($B20,'[2]Concentrado municipal'!$E$9:$Q$220,12,FALSE)</f>
        <v>5276</v>
      </c>
      <c r="D20" s="93">
        <f>VLOOKUP($B20,'[2]Concentrado municipal'!$E$9:$Q$220,13,FALSE)</f>
        <v>2778</v>
      </c>
      <c r="E20" s="10">
        <f t="shared" si="0"/>
        <v>1.8992080633549315</v>
      </c>
      <c r="F20" s="10">
        <f t="shared" si="1"/>
        <v>6.3467079116469489E-3</v>
      </c>
      <c r="H20" s="1"/>
    </row>
    <row r="21" spans="1:8" ht="13.8" x14ac:dyDescent="0.25">
      <c r="A21">
        <v>12</v>
      </c>
      <c r="B21" s="36" t="s">
        <v>19</v>
      </c>
      <c r="C21" s="93">
        <f>VLOOKUP($B21,'[2]Concentrado municipal'!$E$9:$Q$220,12,FALSE)</f>
        <v>1061</v>
      </c>
      <c r="D21" s="93">
        <f>VLOOKUP($B21,'[2]Concentrado municipal'!$E$9:$Q$220,13,FALSE)</f>
        <v>325</v>
      </c>
      <c r="E21" s="10">
        <f t="shared" si="0"/>
        <v>3.2646153846153845</v>
      </c>
      <c r="F21" s="10">
        <f t="shared" si="1"/>
        <v>1.0909578939667052E-2</v>
      </c>
      <c r="H21" s="1"/>
    </row>
    <row r="22" spans="1:8" ht="13.8" x14ac:dyDescent="0.25">
      <c r="A22">
        <v>13</v>
      </c>
      <c r="B22" s="36" t="s">
        <v>20</v>
      </c>
      <c r="C22" s="93">
        <f>VLOOKUP($B22,'[2]Concentrado municipal'!$E$9:$Q$220,12,FALSE)</f>
        <v>1413</v>
      </c>
      <c r="D22" s="93">
        <f>VLOOKUP($B22,'[2]Concentrado municipal'!$E$9:$Q$220,13,FALSE)</f>
        <v>2502</v>
      </c>
      <c r="E22" s="10">
        <f t="shared" si="0"/>
        <v>0.56474820143884896</v>
      </c>
      <c r="F22" s="10">
        <f t="shared" si="1"/>
        <v>1.887256034406632E-3</v>
      </c>
      <c r="H22" s="1"/>
    </row>
    <row r="23" spans="1:8" ht="13.8" x14ac:dyDescent="0.25">
      <c r="A23">
        <v>14</v>
      </c>
      <c r="B23" s="36" t="s">
        <v>21</v>
      </c>
      <c r="C23" s="93">
        <f>VLOOKUP($B23,'[2]Concentrado municipal'!$E$9:$Q$220,12,FALSE)</f>
        <v>5835</v>
      </c>
      <c r="D23" s="93">
        <f>VLOOKUP($B23,'[2]Concentrado municipal'!$E$9:$Q$220,13,FALSE)</f>
        <v>3575</v>
      </c>
      <c r="E23" s="10">
        <f t="shared" si="0"/>
        <v>1.6321678321678321</v>
      </c>
      <c r="F23" s="10">
        <f t="shared" si="1"/>
        <v>5.4543220900486033E-3</v>
      </c>
      <c r="H23" s="1"/>
    </row>
    <row r="24" spans="1:8" ht="13.8" x14ac:dyDescent="0.25">
      <c r="A24">
        <v>15</v>
      </c>
      <c r="B24" s="36" t="s">
        <v>22</v>
      </c>
      <c r="C24" s="93">
        <f>VLOOKUP($B24,'[2]Concentrado municipal'!$E$9:$Q$220,12,FALSE)</f>
        <v>3746</v>
      </c>
      <c r="D24" s="93">
        <f>VLOOKUP($B24,'[2]Concentrado municipal'!$E$9:$Q$220,13,FALSE)</f>
        <v>3575</v>
      </c>
      <c r="E24" s="10">
        <f t="shared" si="0"/>
        <v>1.0478321678321678</v>
      </c>
      <c r="F24" s="10">
        <f t="shared" si="1"/>
        <v>3.5016093486413139E-3</v>
      </c>
      <c r="H24" s="1"/>
    </row>
    <row r="25" spans="1:8" ht="13.8" x14ac:dyDescent="0.25">
      <c r="A25">
        <v>16</v>
      </c>
      <c r="B25" s="36" t="s">
        <v>23</v>
      </c>
      <c r="C25" s="93">
        <f>VLOOKUP($B25,'[2]Concentrado municipal'!$E$9:$Q$220,12,FALSE)</f>
        <v>1824</v>
      </c>
      <c r="D25" s="93">
        <f>VLOOKUP($B25,'[2]Concentrado municipal'!$E$9:$Q$220,13,FALSE)</f>
        <v>956</v>
      </c>
      <c r="E25" s="10">
        <f t="shared" si="0"/>
        <v>1.9079497907949792</v>
      </c>
      <c r="F25" s="10">
        <f t="shared" si="1"/>
        <v>6.375920714486046E-3</v>
      </c>
      <c r="H25" s="1"/>
    </row>
    <row r="26" spans="1:8" ht="13.8" x14ac:dyDescent="0.25">
      <c r="A26">
        <v>17</v>
      </c>
      <c r="B26" s="36" t="s">
        <v>24</v>
      </c>
      <c r="C26" s="93">
        <f>VLOOKUP($B26,'[2]Concentrado municipal'!$E$9:$Q$220,12,FALSE)</f>
        <v>558</v>
      </c>
      <c r="D26" s="93">
        <f>VLOOKUP($B26,'[2]Concentrado municipal'!$E$9:$Q$220,13,FALSE)</f>
        <v>404</v>
      </c>
      <c r="E26" s="10">
        <f t="shared" si="0"/>
        <v>1.3811881188118811</v>
      </c>
      <c r="F26" s="10">
        <f t="shared" si="1"/>
        <v>4.615606752243399E-3</v>
      </c>
      <c r="H26" s="1"/>
    </row>
    <row r="27" spans="1:8" ht="13.8" x14ac:dyDescent="0.25">
      <c r="A27">
        <v>18</v>
      </c>
      <c r="B27" s="36" t="s">
        <v>25</v>
      </c>
      <c r="C27" s="93">
        <f>VLOOKUP($B27,'[2]Concentrado municipal'!$E$9:$Q$220,12,FALSE)</f>
        <v>1059</v>
      </c>
      <c r="D27" s="93">
        <f>VLOOKUP($B27,'[2]Concentrado municipal'!$E$9:$Q$220,13,FALSE)</f>
        <v>761</v>
      </c>
      <c r="E27" s="10">
        <f t="shared" si="0"/>
        <v>1.3915900131406045</v>
      </c>
      <c r="F27" s="10">
        <f t="shared" si="1"/>
        <v>4.6503674434525575E-3</v>
      </c>
      <c r="H27" s="1"/>
    </row>
    <row r="28" spans="1:8" ht="13.8" x14ac:dyDescent="0.25">
      <c r="A28">
        <v>19</v>
      </c>
      <c r="B28" s="36" t="s">
        <v>26</v>
      </c>
      <c r="C28" s="93">
        <f>VLOOKUP($B28,'[2]Concentrado municipal'!$E$9:$Q$220,12,FALSE)</f>
        <v>3878</v>
      </c>
      <c r="D28" s="93">
        <f>VLOOKUP($B28,'[2]Concentrado municipal'!$E$9:$Q$220,13,FALSE)</f>
        <v>3944</v>
      </c>
      <c r="E28" s="10">
        <f t="shared" si="0"/>
        <v>0.98326572008113589</v>
      </c>
      <c r="F28" s="10">
        <f t="shared" si="1"/>
        <v>3.2858434235301212E-3</v>
      </c>
      <c r="H28" s="1"/>
    </row>
    <row r="29" spans="1:8" ht="13.8" x14ac:dyDescent="0.25">
      <c r="A29">
        <v>20</v>
      </c>
      <c r="B29" s="36" t="s">
        <v>27</v>
      </c>
      <c r="C29" s="93">
        <f>VLOOKUP($B29,'[2]Concentrado municipal'!$E$9:$Q$220,12,FALSE)</f>
        <v>5621</v>
      </c>
      <c r="D29" s="93">
        <f>VLOOKUP($B29,'[2]Concentrado municipal'!$E$9:$Q$220,13,FALSE)</f>
        <v>3397</v>
      </c>
      <c r="E29" s="10">
        <f t="shared" si="0"/>
        <v>1.65469531939947</v>
      </c>
      <c r="F29" s="10">
        <f t="shared" si="1"/>
        <v>5.5296036688293904E-3</v>
      </c>
      <c r="H29" s="1"/>
    </row>
    <row r="30" spans="1:8" ht="13.8" x14ac:dyDescent="0.25">
      <c r="A30">
        <v>21</v>
      </c>
      <c r="B30" s="36" t="s">
        <v>28</v>
      </c>
      <c r="C30" s="93">
        <f>VLOOKUP($B30,'[2]Concentrado municipal'!$E$9:$Q$220,12,FALSE)</f>
        <v>4635</v>
      </c>
      <c r="D30" s="93">
        <f>VLOOKUP($B30,'[2]Concentrado municipal'!$E$9:$Q$220,13,FALSE)</f>
        <v>2225</v>
      </c>
      <c r="E30" s="10">
        <f t="shared" si="0"/>
        <v>2.0831460674157305</v>
      </c>
      <c r="F30" s="10">
        <f t="shared" si="1"/>
        <v>6.9613855808029132E-3</v>
      </c>
      <c r="H30" s="1"/>
    </row>
    <row r="31" spans="1:8" ht="13.8" x14ac:dyDescent="0.25">
      <c r="A31">
        <v>22</v>
      </c>
      <c r="B31" s="36" t="s">
        <v>29</v>
      </c>
      <c r="C31" s="93">
        <f>VLOOKUP($B31,'[2]Concentrado municipal'!$E$9:$Q$220,12,FALSE)</f>
        <v>5284</v>
      </c>
      <c r="D31" s="93">
        <f>VLOOKUP($B31,'[2]Concentrado municipal'!$E$9:$Q$220,13,FALSE)</f>
        <v>4025</v>
      </c>
      <c r="E31" s="10">
        <f t="shared" si="0"/>
        <v>1.3127950310559007</v>
      </c>
      <c r="F31" s="10">
        <f t="shared" si="1"/>
        <v>4.3870530937274053E-3</v>
      </c>
      <c r="H31" s="1"/>
    </row>
    <row r="32" spans="1:8" ht="13.8" x14ac:dyDescent="0.25">
      <c r="A32">
        <v>23</v>
      </c>
      <c r="B32" s="36" t="s">
        <v>30</v>
      </c>
      <c r="C32" s="93">
        <f>VLOOKUP($B32,'[2]Concentrado municipal'!$E$9:$Q$220,12,FALSE)</f>
        <v>16134</v>
      </c>
      <c r="D32" s="93">
        <f>VLOOKUP($B32,'[2]Concentrado municipal'!$E$9:$Q$220,13,FALSE)</f>
        <v>10276</v>
      </c>
      <c r="E32" s="10">
        <f t="shared" si="0"/>
        <v>1.5700661736084078</v>
      </c>
      <c r="F32" s="10">
        <f t="shared" si="1"/>
        <v>5.2467929123295228E-3</v>
      </c>
      <c r="H32" s="1"/>
    </row>
    <row r="33" spans="1:8" ht="13.8" x14ac:dyDescent="0.25">
      <c r="A33">
        <v>24</v>
      </c>
      <c r="B33" s="36" t="s">
        <v>31</v>
      </c>
      <c r="C33" s="93">
        <f>VLOOKUP($B33,'[2]Concentrado municipal'!$E$9:$Q$220,12,FALSE)</f>
        <v>5163</v>
      </c>
      <c r="D33" s="93">
        <f>VLOOKUP($B33,'[2]Concentrado municipal'!$E$9:$Q$220,13,FALSE)</f>
        <v>2568</v>
      </c>
      <c r="E33" s="10">
        <f t="shared" si="0"/>
        <v>2.0105140186915889</v>
      </c>
      <c r="F33" s="10">
        <f t="shared" si="1"/>
        <v>6.7186663089279135E-3</v>
      </c>
      <c r="H33" s="1"/>
    </row>
    <row r="34" spans="1:8" ht="13.8" x14ac:dyDescent="0.25">
      <c r="A34">
        <v>25</v>
      </c>
      <c r="B34" s="36" t="s">
        <v>32</v>
      </c>
      <c r="C34" s="93">
        <f>VLOOKUP($B34,'[2]Concentrado municipal'!$E$9:$Q$220,12,FALSE)</f>
        <v>10484</v>
      </c>
      <c r="D34" s="93">
        <f>VLOOKUP($B34,'[2]Concentrado municipal'!$E$9:$Q$220,13,FALSE)</f>
        <v>4208</v>
      </c>
      <c r="E34" s="10">
        <f t="shared" si="0"/>
        <v>2.4914448669201521</v>
      </c>
      <c r="F34" s="10">
        <f t="shared" si="1"/>
        <v>8.3258244072435851E-3</v>
      </c>
      <c r="H34" s="1"/>
    </row>
    <row r="35" spans="1:8" ht="13.8" x14ac:dyDescent="0.25">
      <c r="A35">
        <v>26</v>
      </c>
      <c r="B35" s="36" t="s">
        <v>33</v>
      </c>
      <c r="C35" s="93">
        <f>VLOOKUP($B35,'[2]Concentrado municipal'!$E$9:$Q$220,12,FALSE)</f>
        <v>1613</v>
      </c>
      <c r="D35" s="93">
        <f>VLOOKUP($B35,'[2]Concentrado municipal'!$E$9:$Q$220,13,FALSE)</f>
        <v>1075</v>
      </c>
      <c r="E35" s="10">
        <f t="shared" si="0"/>
        <v>1.5004651162790699</v>
      </c>
      <c r="F35" s="10">
        <f t="shared" si="1"/>
        <v>5.014202502813897E-3</v>
      </c>
      <c r="H35" s="1"/>
    </row>
    <row r="36" spans="1:8" ht="13.8" x14ac:dyDescent="0.25">
      <c r="A36">
        <v>27</v>
      </c>
      <c r="B36" s="36" t="s">
        <v>34</v>
      </c>
      <c r="C36" s="93">
        <f>VLOOKUP($B36,'[2]Concentrado municipal'!$E$9:$Q$220,12,FALSE)</f>
        <v>10278</v>
      </c>
      <c r="D36" s="93">
        <f>VLOOKUP($B36,'[2]Concentrado municipal'!$E$9:$Q$220,13,FALSE)</f>
        <v>5665</v>
      </c>
      <c r="E36" s="10">
        <f t="shared" si="0"/>
        <v>1.8142983230361871</v>
      </c>
      <c r="F36" s="10">
        <f t="shared" si="1"/>
        <v>6.0629594740455907E-3</v>
      </c>
      <c r="H36" s="1"/>
    </row>
    <row r="37" spans="1:8" ht="13.8" x14ac:dyDescent="0.25">
      <c r="A37">
        <v>28</v>
      </c>
      <c r="B37" s="36" t="s">
        <v>35</v>
      </c>
      <c r="C37" s="93">
        <f>VLOOKUP($B37,'[2]Concentrado municipal'!$E$9:$Q$220,12,FALSE)</f>
        <v>5453</v>
      </c>
      <c r="D37" s="93">
        <f>VLOOKUP($B37,'[2]Concentrado municipal'!$E$9:$Q$220,13,FALSE)</f>
        <v>3348</v>
      </c>
      <c r="E37" s="10">
        <f t="shared" si="0"/>
        <v>1.6287335722819594</v>
      </c>
      <c r="F37" s="10">
        <f t="shared" si="1"/>
        <v>5.442845598973782E-3</v>
      </c>
      <c r="H37" s="1"/>
    </row>
    <row r="38" spans="1:8" ht="13.8" x14ac:dyDescent="0.25">
      <c r="A38">
        <v>29</v>
      </c>
      <c r="B38" s="36" t="s">
        <v>36</v>
      </c>
      <c r="C38" s="93">
        <f>VLOOKUP($B38,'[2]Concentrado municipal'!$E$9:$Q$220,12,FALSE)</f>
        <v>7747</v>
      </c>
      <c r="D38" s="93">
        <f>VLOOKUP($B38,'[2]Concentrado municipal'!$E$9:$Q$220,13,FALSE)</f>
        <v>6675</v>
      </c>
      <c r="E38" s="10">
        <f t="shared" si="0"/>
        <v>1.1605992509363297</v>
      </c>
      <c r="F38" s="10">
        <f t="shared" si="1"/>
        <v>3.8784504922315831E-3</v>
      </c>
      <c r="H38" s="1"/>
    </row>
    <row r="39" spans="1:8" ht="13.8" x14ac:dyDescent="0.25">
      <c r="A39">
        <v>30</v>
      </c>
      <c r="B39" s="36" t="s">
        <v>37</v>
      </c>
      <c r="C39" s="93">
        <f>VLOOKUP($B39,'[2]Concentrado municipal'!$E$9:$Q$220,12,FALSE)</f>
        <v>5059</v>
      </c>
      <c r="D39" s="93">
        <f>VLOOKUP($B39,'[2]Concentrado municipal'!$E$9:$Q$220,13,FALSE)</f>
        <v>4723</v>
      </c>
      <c r="E39" s="10">
        <f t="shared" si="0"/>
        <v>1.0711412237984332</v>
      </c>
      <c r="F39" s="10">
        <f t="shared" si="1"/>
        <v>3.5795027468258139E-3</v>
      </c>
      <c r="H39" s="1"/>
    </row>
    <row r="40" spans="1:8" ht="13.8" x14ac:dyDescent="0.25">
      <c r="A40">
        <v>31</v>
      </c>
      <c r="B40" s="36" t="s">
        <v>38</v>
      </c>
      <c r="C40" s="93">
        <f>VLOOKUP($B40,'[2]Concentrado municipal'!$E$9:$Q$220,12,FALSE)</f>
        <v>4052</v>
      </c>
      <c r="D40" s="93">
        <f>VLOOKUP($B40,'[2]Concentrado municipal'!$E$9:$Q$220,13,FALSE)</f>
        <v>3337</v>
      </c>
      <c r="E40" s="10">
        <f t="shared" si="0"/>
        <v>1.2142643092598142</v>
      </c>
      <c r="F40" s="10">
        <f t="shared" si="1"/>
        <v>4.0577865306638304E-3</v>
      </c>
      <c r="H40" s="1"/>
    </row>
    <row r="41" spans="1:8" ht="13.8" x14ac:dyDescent="0.25">
      <c r="A41">
        <v>32</v>
      </c>
      <c r="B41" s="36" t="s">
        <v>39</v>
      </c>
      <c r="C41" s="93">
        <f>VLOOKUP($B41,'[2]Concentrado municipal'!$E$9:$Q$220,12,FALSE)</f>
        <v>6768</v>
      </c>
      <c r="D41" s="93">
        <f>VLOOKUP($B41,'[2]Concentrado municipal'!$E$9:$Q$220,13,FALSE)</f>
        <v>9331</v>
      </c>
      <c r="E41" s="10">
        <f t="shared" si="0"/>
        <v>0.72532418818990463</v>
      </c>
      <c r="F41" s="10">
        <f t="shared" si="1"/>
        <v>2.4238633209896303E-3</v>
      </c>
      <c r="H41" s="1"/>
    </row>
    <row r="42" spans="1:8" ht="13.8" x14ac:dyDescent="0.25">
      <c r="A42">
        <v>33</v>
      </c>
      <c r="B42" s="36" t="s">
        <v>40</v>
      </c>
      <c r="C42" s="93">
        <f>VLOOKUP($B42,'[2]Concentrado municipal'!$E$9:$Q$220,12,FALSE)</f>
        <v>9445</v>
      </c>
      <c r="D42" s="93">
        <f>VLOOKUP($B42,'[2]Concentrado municipal'!$E$9:$Q$220,13,FALSE)</f>
        <v>5237</v>
      </c>
      <c r="E42" s="10">
        <f t="shared" si="0"/>
        <v>1.8035134619056712</v>
      </c>
      <c r="F42" s="10">
        <f t="shared" si="1"/>
        <v>6.0269189976050342E-3</v>
      </c>
      <c r="H42" s="1"/>
    </row>
    <row r="43" spans="1:8" ht="13.8" x14ac:dyDescent="0.25">
      <c r="A43">
        <v>34</v>
      </c>
      <c r="B43" s="36" t="s">
        <v>41</v>
      </c>
      <c r="C43" s="93">
        <f>VLOOKUP($B43,'[2]Concentrado municipal'!$E$9:$Q$220,12,FALSE)</f>
        <v>2723</v>
      </c>
      <c r="D43" s="93">
        <f>VLOOKUP($B43,'[2]Concentrado municipal'!$E$9:$Q$220,13,FALSE)</f>
        <v>2160</v>
      </c>
      <c r="E43" s="10">
        <f t="shared" si="0"/>
        <v>1.2606481481481482</v>
      </c>
      <c r="F43" s="10">
        <f t="shared" si="1"/>
        <v>4.2127904414650088E-3</v>
      </c>
      <c r="H43" s="1"/>
    </row>
    <row r="44" spans="1:8" ht="13.8" x14ac:dyDescent="0.25">
      <c r="A44">
        <v>35</v>
      </c>
      <c r="B44" s="36" t="s">
        <v>42</v>
      </c>
      <c r="C44" s="93">
        <f>VLOOKUP($B44,'[2]Concentrado municipal'!$E$9:$Q$220,12,FALSE)</f>
        <v>4178</v>
      </c>
      <c r="D44" s="93">
        <f>VLOOKUP($B44,'[2]Concentrado municipal'!$E$9:$Q$220,13,FALSE)</f>
        <v>2874</v>
      </c>
      <c r="E44" s="10">
        <f t="shared" si="0"/>
        <v>1.453723034098817</v>
      </c>
      <c r="F44" s="10">
        <f t="shared" si="1"/>
        <v>4.8580014269527195E-3</v>
      </c>
      <c r="H44" s="1"/>
    </row>
    <row r="45" spans="1:8" ht="13.8" x14ac:dyDescent="0.25">
      <c r="A45">
        <v>36</v>
      </c>
      <c r="B45" s="36" t="s">
        <v>43</v>
      </c>
      <c r="C45" s="93">
        <f>VLOOKUP($B45,'[2]Concentrado municipal'!$E$9:$Q$220,12,FALSE)</f>
        <v>2341</v>
      </c>
      <c r="D45" s="93">
        <f>VLOOKUP($B45,'[2]Concentrado municipal'!$E$9:$Q$220,13,FALSE)</f>
        <v>1504</v>
      </c>
      <c r="E45" s="10">
        <f t="shared" si="0"/>
        <v>1.5565159574468086</v>
      </c>
      <c r="F45" s="10">
        <f t="shared" si="1"/>
        <v>5.2015112679553773E-3</v>
      </c>
      <c r="H45" s="1"/>
    </row>
    <row r="46" spans="1:8" ht="13.8" x14ac:dyDescent="0.25">
      <c r="A46">
        <v>37</v>
      </c>
      <c r="B46" s="36" t="s">
        <v>44</v>
      </c>
      <c r="C46" s="93">
        <f>VLOOKUP($B46,'[2]Concentrado municipal'!$E$9:$Q$220,12,FALSE)</f>
        <v>3444</v>
      </c>
      <c r="D46" s="93">
        <f>VLOOKUP($B46,'[2]Concentrado municipal'!$E$9:$Q$220,13,FALSE)</f>
        <v>4860</v>
      </c>
      <c r="E46" s="10">
        <f t="shared" si="0"/>
        <v>0.70864197530864192</v>
      </c>
      <c r="F46" s="10">
        <f t="shared" si="1"/>
        <v>2.3681152781499962E-3</v>
      </c>
      <c r="H46" s="1"/>
    </row>
    <row r="47" spans="1:8" ht="13.8" x14ac:dyDescent="0.25">
      <c r="A47">
        <v>38</v>
      </c>
      <c r="B47" s="36" t="s">
        <v>45</v>
      </c>
      <c r="C47" s="93">
        <f>VLOOKUP($B47,'[2]Concentrado municipal'!$E$9:$Q$220,12,FALSE)</f>
        <v>4997</v>
      </c>
      <c r="D47" s="93">
        <f>VLOOKUP($B47,'[2]Concentrado municipal'!$E$9:$Q$220,13,FALSE)</f>
        <v>4131</v>
      </c>
      <c r="E47" s="10">
        <f t="shared" si="0"/>
        <v>1.2096344710723796</v>
      </c>
      <c r="F47" s="10">
        <f t="shared" si="1"/>
        <v>4.0423146973134977E-3</v>
      </c>
      <c r="H47" s="1"/>
    </row>
    <row r="48" spans="1:8" ht="13.8" x14ac:dyDescent="0.25">
      <c r="A48">
        <v>39</v>
      </c>
      <c r="B48" s="36" t="s">
        <v>46</v>
      </c>
      <c r="C48" s="93">
        <f>VLOOKUP($B48,'[2]Concentrado municipal'!$E$9:$Q$220,12,FALSE)</f>
        <v>17841</v>
      </c>
      <c r="D48" s="93">
        <f>VLOOKUP($B48,'[2]Concentrado municipal'!$E$9:$Q$220,13,FALSE)</f>
        <v>12274</v>
      </c>
      <c r="E48" s="10">
        <f t="shared" si="0"/>
        <v>1.4535603715170278</v>
      </c>
      <c r="F48" s="10">
        <f t="shared" si="1"/>
        <v>4.8574578467549048E-3</v>
      </c>
      <c r="H48" s="1"/>
    </row>
    <row r="49" spans="1:8" ht="13.8" x14ac:dyDescent="0.25">
      <c r="A49">
        <v>40</v>
      </c>
      <c r="B49" s="36" t="s">
        <v>47</v>
      </c>
      <c r="C49" s="93">
        <f>VLOOKUP($B49,'[2]Concentrado municipal'!$E$9:$Q$220,12,FALSE)</f>
        <v>3893</v>
      </c>
      <c r="D49" s="93">
        <f>VLOOKUP($B49,'[2]Concentrado municipal'!$E$9:$Q$220,13,FALSE)</f>
        <v>5878</v>
      </c>
      <c r="E49" s="10">
        <f t="shared" si="0"/>
        <v>0.66230010207553591</v>
      </c>
      <c r="F49" s="10">
        <f t="shared" si="1"/>
        <v>2.2132516067260573E-3</v>
      </c>
      <c r="H49" s="1"/>
    </row>
    <row r="50" spans="1:8" ht="13.8" x14ac:dyDescent="0.25">
      <c r="A50">
        <v>41</v>
      </c>
      <c r="B50" s="36" t="s">
        <v>48</v>
      </c>
      <c r="C50" s="93">
        <f>VLOOKUP($B50,'[2]Concentrado municipal'!$E$9:$Q$220,12,FALSE)</f>
        <v>611</v>
      </c>
      <c r="D50" s="93">
        <f>VLOOKUP($B50,'[2]Concentrado municipal'!$E$9:$Q$220,13,FALSE)</f>
        <v>641</v>
      </c>
      <c r="E50" s="10">
        <f t="shared" si="0"/>
        <v>0.95319812792511704</v>
      </c>
      <c r="F50" s="10">
        <f t="shared" si="1"/>
        <v>3.18536458253169E-3</v>
      </c>
      <c r="H50" s="1"/>
    </row>
    <row r="51" spans="1:8" ht="13.8" x14ac:dyDescent="0.25">
      <c r="A51">
        <v>42</v>
      </c>
      <c r="B51" s="36" t="s">
        <v>49</v>
      </c>
      <c r="C51" s="93">
        <f>VLOOKUP($B51,'[2]Concentrado municipal'!$E$9:$Q$220,12,FALSE)</f>
        <v>1350</v>
      </c>
      <c r="D51" s="93">
        <f>VLOOKUP($B51,'[2]Concentrado municipal'!$E$9:$Q$220,13,FALSE)</f>
        <v>1167</v>
      </c>
      <c r="E51" s="10">
        <f t="shared" si="0"/>
        <v>1.1568123393316196</v>
      </c>
      <c r="F51" s="10">
        <f t="shared" si="1"/>
        <v>3.8657955218225674E-3</v>
      </c>
      <c r="H51" s="1"/>
    </row>
    <row r="52" spans="1:8" ht="13.8" x14ac:dyDescent="0.25">
      <c r="A52">
        <v>43</v>
      </c>
      <c r="B52" s="36" t="s">
        <v>50</v>
      </c>
      <c r="C52" s="93">
        <f>VLOOKUP($B52,'[2]Concentrado municipal'!$E$9:$Q$220,12,FALSE)</f>
        <v>7770</v>
      </c>
      <c r="D52" s="93">
        <f>VLOOKUP($B52,'[2]Concentrado municipal'!$E$9:$Q$220,13,FALSE)</f>
        <v>3578</v>
      </c>
      <c r="E52" s="10">
        <f t="shared" si="0"/>
        <v>2.1716042481833426</v>
      </c>
      <c r="F52" s="10">
        <f t="shared" si="1"/>
        <v>7.2569920741409628E-3</v>
      </c>
      <c r="H52" s="1"/>
    </row>
    <row r="53" spans="1:8" ht="13.8" x14ac:dyDescent="0.25">
      <c r="A53">
        <v>44</v>
      </c>
      <c r="B53" s="36" t="s">
        <v>51</v>
      </c>
      <c r="C53" s="93">
        <f>VLOOKUP($B53,'[2]Concentrado municipal'!$E$9:$Q$220,12,FALSE)</f>
        <v>16151</v>
      </c>
      <c r="D53" s="93">
        <f>VLOOKUP($B53,'[2]Concentrado municipal'!$E$9:$Q$220,13,FALSE)</f>
        <v>12518</v>
      </c>
      <c r="E53" s="10">
        <f t="shared" si="0"/>
        <v>1.2902220802045055</v>
      </c>
      <c r="F53" s="10">
        <f t="shared" si="1"/>
        <v>4.3116195861923265E-3</v>
      </c>
      <c r="H53" s="1"/>
    </row>
    <row r="54" spans="1:8" ht="13.8" x14ac:dyDescent="0.25">
      <c r="A54">
        <v>45</v>
      </c>
      <c r="B54" s="36" t="s">
        <v>52</v>
      </c>
      <c r="C54" s="93">
        <v>3730</v>
      </c>
      <c r="D54" s="93">
        <v>5085</v>
      </c>
      <c r="E54" s="10">
        <f t="shared" si="0"/>
        <v>0.73352999016715836</v>
      </c>
      <c r="F54" s="10">
        <f t="shared" si="1"/>
        <v>2.4512851866268504E-3</v>
      </c>
      <c r="H54" s="1"/>
    </row>
    <row r="55" spans="1:8" ht="13.8" x14ac:dyDescent="0.25">
      <c r="A55">
        <v>46</v>
      </c>
      <c r="B55" s="36" t="s">
        <v>53</v>
      </c>
      <c r="C55" s="93">
        <f>VLOOKUP($B55,'[2]Concentrado municipal'!$E$9:$Q$220,12,FALSE)</f>
        <v>3235</v>
      </c>
      <c r="D55" s="93">
        <f>VLOOKUP($B55,'[2]Concentrado municipal'!$E$9:$Q$220,13,FALSE)</f>
        <v>2039</v>
      </c>
      <c r="E55" s="10">
        <f t="shared" si="0"/>
        <v>1.5865620402157921</v>
      </c>
      <c r="F55" s="10">
        <f t="shared" si="1"/>
        <v>5.3019182296271004E-3</v>
      </c>
      <c r="H55" s="1"/>
    </row>
    <row r="56" spans="1:8" ht="13.8" x14ac:dyDescent="0.25">
      <c r="A56">
        <v>47</v>
      </c>
      <c r="B56" s="36" t="s">
        <v>54</v>
      </c>
      <c r="C56" s="93">
        <f>VLOOKUP($B56,'[2]Concentrado municipal'!$E$9:$Q$220,12,FALSE)</f>
        <v>24255</v>
      </c>
      <c r="D56" s="93">
        <f>VLOOKUP($B56,'[2]Concentrado municipal'!$E$9:$Q$220,13,FALSE)</f>
        <v>13214</v>
      </c>
      <c r="E56" s="10">
        <f t="shared" si="0"/>
        <v>1.8355532011502951</v>
      </c>
      <c r="F56" s="10">
        <f t="shared" si="1"/>
        <v>6.1339882916305391E-3</v>
      </c>
      <c r="H56" s="1"/>
    </row>
    <row r="57" spans="1:8" ht="13.8" x14ac:dyDescent="0.25">
      <c r="A57">
        <v>48</v>
      </c>
      <c r="B57" s="36" t="s">
        <v>55</v>
      </c>
      <c r="C57" s="93">
        <f>VLOOKUP($B57,'[2]Concentrado municipal'!$E$9:$Q$220,12,FALSE)</f>
        <v>8758</v>
      </c>
      <c r="D57" s="93">
        <f>VLOOKUP($B57,'[2]Concentrado municipal'!$E$9:$Q$220,13,FALSE)</f>
        <v>12050</v>
      </c>
      <c r="E57" s="10">
        <f t="shared" si="0"/>
        <v>0.72680497925311205</v>
      </c>
      <c r="F57" s="10">
        <f t="shared" si="1"/>
        <v>2.4288117774213876E-3</v>
      </c>
      <c r="H57" s="1"/>
    </row>
    <row r="58" spans="1:8" ht="13.8" x14ac:dyDescent="0.25">
      <c r="A58">
        <v>49</v>
      </c>
      <c r="B58" s="36" t="s">
        <v>56</v>
      </c>
      <c r="C58" s="93">
        <f>VLOOKUP($B58,'[2]Concentrado municipal'!$E$9:$Q$220,12,FALSE)</f>
        <v>2796</v>
      </c>
      <c r="D58" s="93">
        <f>VLOOKUP($B58,'[2]Concentrado municipal'!$E$9:$Q$220,13,FALSE)</f>
        <v>2498</v>
      </c>
      <c r="E58" s="10">
        <f t="shared" si="0"/>
        <v>1.1192954363490792</v>
      </c>
      <c r="F58" s="10">
        <f t="shared" si="1"/>
        <v>3.7404228311868912E-3</v>
      </c>
      <c r="H58" s="1"/>
    </row>
    <row r="59" spans="1:8" ht="13.8" x14ac:dyDescent="0.25">
      <c r="A59">
        <v>50</v>
      </c>
      <c r="B59" s="36" t="s">
        <v>57</v>
      </c>
      <c r="C59" s="93">
        <f>VLOOKUP($B59,'[2]Concentrado municipal'!$E$9:$Q$220,12,FALSE)</f>
        <v>7549</v>
      </c>
      <c r="D59" s="93">
        <f>VLOOKUP($B59,'[2]Concentrado municipal'!$E$9:$Q$220,13,FALSE)</f>
        <v>5396</v>
      </c>
      <c r="E59" s="10">
        <f t="shared" si="0"/>
        <v>1.3989992587101556</v>
      </c>
      <c r="F59" s="10">
        <f t="shared" si="1"/>
        <v>4.6751274043978254E-3</v>
      </c>
      <c r="H59" s="1"/>
    </row>
    <row r="60" spans="1:8" ht="13.8" x14ac:dyDescent="0.25">
      <c r="A60">
        <v>51</v>
      </c>
      <c r="B60" s="36" t="s">
        <v>58</v>
      </c>
      <c r="C60" s="93">
        <f>VLOOKUP($B60,'[2]Concentrado municipal'!$E$9:$Q$220,12,FALSE)</f>
        <v>8998</v>
      </c>
      <c r="D60" s="93">
        <f>VLOOKUP($B60,'[2]Concentrado municipal'!$E$9:$Q$220,13,FALSE)</f>
        <v>6496</v>
      </c>
      <c r="E60" s="10">
        <f t="shared" si="0"/>
        <v>1.3851600985221675</v>
      </c>
      <c r="F60" s="10">
        <f t="shared" si="1"/>
        <v>4.6288801768557845E-3</v>
      </c>
      <c r="H60" s="1"/>
    </row>
    <row r="61" spans="1:8" ht="13.8" x14ac:dyDescent="0.25">
      <c r="A61">
        <v>52</v>
      </c>
      <c r="B61" s="36" t="s">
        <v>59</v>
      </c>
      <c r="C61" s="93">
        <f>VLOOKUP($B61,'[2]Concentrado municipal'!$E$9:$Q$220,12,FALSE)</f>
        <v>1475</v>
      </c>
      <c r="D61" s="93">
        <f>VLOOKUP($B61,'[2]Concentrado municipal'!$E$9:$Q$220,13,FALSE)</f>
        <v>1408</v>
      </c>
      <c r="E61" s="10">
        <f t="shared" si="0"/>
        <v>1.0475852272727273</v>
      </c>
      <c r="F61" s="10">
        <f t="shared" si="1"/>
        <v>3.5007841312085599E-3</v>
      </c>
      <c r="H61" s="1"/>
    </row>
    <row r="62" spans="1:8" ht="13.8" x14ac:dyDescent="0.25">
      <c r="A62">
        <v>53</v>
      </c>
      <c r="B62" s="36" t="s">
        <v>60</v>
      </c>
      <c r="C62" s="93">
        <f>VLOOKUP($B62,'[2]Concentrado municipal'!$E$9:$Q$220,12,FALSE)</f>
        <v>2963</v>
      </c>
      <c r="D62" s="93">
        <f>VLOOKUP($B62,'[2]Concentrado municipal'!$E$9:$Q$220,13,FALSE)</f>
        <v>2117</v>
      </c>
      <c r="E62" s="10">
        <f t="shared" si="0"/>
        <v>1.3996221067548418</v>
      </c>
      <c r="F62" s="10">
        <f t="shared" si="1"/>
        <v>4.677208816481755E-3</v>
      </c>
      <c r="H62" s="1"/>
    </row>
    <row r="63" spans="1:8" ht="13.8" x14ac:dyDescent="0.25">
      <c r="A63">
        <v>54</v>
      </c>
      <c r="B63" s="36" t="s">
        <v>61</v>
      </c>
      <c r="C63" s="93">
        <f>VLOOKUP($B63,'[2]Concentrado municipal'!$E$9:$Q$220,12,FALSE)</f>
        <v>1036</v>
      </c>
      <c r="D63" s="93">
        <f>VLOOKUP($B63,'[2]Concentrado municipal'!$E$9:$Q$220,13,FALSE)</f>
        <v>808</v>
      </c>
      <c r="E63" s="10">
        <f t="shared" si="0"/>
        <v>1.2821782178217822</v>
      </c>
      <c r="F63" s="10">
        <f t="shared" si="1"/>
        <v>4.2847388846990698E-3</v>
      </c>
      <c r="H63" s="1"/>
    </row>
    <row r="64" spans="1:8" ht="13.8" x14ac:dyDescent="0.25">
      <c r="A64">
        <v>55</v>
      </c>
      <c r="B64" s="36" t="s">
        <v>62</v>
      </c>
      <c r="C64" s="93">
        <f>VLOOKUP($B64,'[2]Concentrado municipal'!$E$9:$Q$220,12,FALSE)</f>
        <v>3772</v>
      </c>
      <c r="D64" s="93">
        <f>VLOOKUP($B64,'[2]Concentrado municipal'!$E$9:$Q$220,13,FALSE)</f>
        <v>2927</v>
      </c>
      <c r="E64" s="10">
        <f t="shared" si="0"/>
        <v>1.2886914929962419</v>
      </c>
      <c r="F64" s="10">
        <f t="shared" si="1"/>
        <v>4.3065047227228695E-3</v>
      </c>
      <c r="H64" s="1"/>
    </row>
    <row r="65" spans="1:8" ht="13.8" x14ac:dyDescent="0.25">
      <c r="A65">
        <v>56</v>
      </c>
      <c r="B65" s="36" t="s">
        <v>63</v>
      </c>
      <c r="C65" s="93">
        <f>VLOOKUP($B65,'[2]Concentrado municipal'!$E$9:$Q$220,12,FALSE)</f>
        <v>2366</v>
      </c>
      <c r="D65" s="93">
        <f>VLOOKUP($B65,'[2]Concentrado municipal'!$E$9:$Q$220,13,FALSE)</f>
        <v>2406</v>
      </c>
      <c r="E65" s="10">
        <f t="shared" si="0"/>
        <v>0.98337489609310058</v>
      </c>
      <c r="F65" s="10">
        <f t="shared" si="1"/>
        <v>3.2862082641562053E-3</v>
      </c>
      <c r="H65" s="1"/>
    </row>
    <row r="66" spans="1:8" ht="13.8" x14ac:dyDescent="0.25">
      <c r="A66">
        <v>57</v>
      </c>
      <c r="B66" s="36" t="s">
        <v>64</v>
      </c>
      <c r="C66" s="93">
        <f>VLOOKUP($B66,'[2]Concentrado municipal'!$E$9:$Q$220,12,FALSE)</f>
        <v>4429</v>
      </c>
      <c r="D66" s="93">
        <f>VLOOKUP($B66,'[2]Concentrado municipal'!$E$9:$Q$220,13,FALSE)</f>
        <v>2928</v>
      </c>
      <c r="E66" s="10">
        <f t="shared" si="0"/>
        <v>1.512636612021858</v>
      </c>
      <c r="F66" s="10">
        <f t="shared" si="1"/>
        <v>5.0548767869104333E-3</v>
      </c>
      <c r="H66" s="1"/>
    </row>
    <row r="67" spans="1:8" ht="13.8" x14ac:dyDescent="0.25">
      <c r="A67">
        <v>58</v>
      </c>
      <c r="B67" s="36" t="s">
        <v>65</v>
      </c>
      <c r="C67" s="93">
        <f>VLOOKUP($B67,'[2]Concentrado municipal'!$E$9:$Q$220,12,FALSE)</f>
        <v>27851</v>
      </c>
      <c r="D67" s="93">
        <f>VLOOKUP($B67,'[2]Concentrado municipal'!$E$9:$Q$220,13,FALSE)</f>
        <v>16924</v>
      </c>
      <c r="E67" s="10">
        <f t="shared" si="0"/>
        <v>1.6456511463011108</v>
      </c>
      <c r="F67" s="10">
        <f t="shared" si="1"/>
        <v>5.4993801635351558E-3</v>
      </c>
      <c r="H67" s="1"/>
    </row>
    <row r="68" spans="1:8" ht="13.8" x14ac:dyDescent="0.25">
      <c r="A68">
        <v>59</v>
      </c>
      <c r="B68" s="36" t="s">
        <v>66</v>
      </c>
      <c r="C68" s="93">
        <f>VLOOKUP($B68,'[2]Concentrado municipal'!$E$9:$Q$220,12,FALSE)</f>
        <v>2272</v>
      </c>
      <c r="D68" s="93">
        <f>VLOOKUP($B68,'[2]Concentrado municipal'!$E$9:$Q$220,13,FALSE)</f>
        <v>2362</v>
      </c>
      <c r="E68" s="10">
        <f t="shared" si="0"/>
        <v>0.96189669771380182</v>
      </c>
      <c r="F68" s="10">
        <f t="shared" si="1"/>
        <v>3.2144331626220335E-3</v>
      </c>
      <c r="H68" s="1"/>
    </row>
    <row r="69" spans="1:8" ht="13.8" x14ac:dyDescent="0.25">
      <c r="A69">
        <v>60</v>
      </c>
      <c r="B69" s="36" t="s">
        <v>67</v>
      </c>
      <c r="C69" s="93">
        <f>VLOOKUP($B69,'[2]Concentrado municipal'!$E$9:$Q$220,12,FALSE)</f>
        <v>4339</v>
      </c>
      <c r="D69" s="93">
        <f>VLOOKUP($B69,'[2]Concentrado municipal'!$E$9:$Q$220,13,FALSE)</f>
        <v>3232</v>
      </c>
      <c r="E69" s="10">
        <f t="shared" si="0"/>
        <v>1.3425123762376239</v>
      </c>
      <c r="F69" s="10">
        <f t="shared" si="1"/>
        <v>4.4863614914838965E-3</v>
      </c>
      <c r="H69" s="1"/>
    </row>
    <row r="70" spans="1:8" ht="13.8" x14ac:dyDescent="0.25">
      <c r="A70">
        <v>61</v>
      </c>
      <c r="B70" s="36" t="s">
        <v>68</v>
      </c>
      <c r="C70" s="93">
        <f>VLOOKUP($B70,'[2]Concentrado municipal'!$E$9:$Q$220,12,FALSE)</f>
        <v>25641</v>
      </c>
      <c r="D70" s="93">
        <f>VLOOKUP($B70,'[2]Concentrado municipal'!$E$9:$Q$220,13,FALSE)</f>
        <v>16156</v>
      </c>
      <c r="E70" s="10">
        <f t="shared" si="0"/>
        <v>1.5870883882149047</v>
      </c>
      <c r="F70" s="10">
        <f t="shared" si="1"/>
        <v>5.3036771611916318E-3</v>
      </c>
      <c r="H70" s="1"/>
    </row>
    <row r="71" spans="1:8" ht="13.8" x14ac:dyDescent="0.25">
      <c r="A71">
        <v>62</v>
      </c>
      <c r="B71" s="36" t="s">
        <v>69</v>
      </c>
      <c r="C71" s="93">
        <f>VLOOKUP($B71,'[2]Concentrado municipal'!$E$9:$Q$220,12,FALSE)</f>
        <v>5454</v>
      </c>
      <c r="D71" s="93">
        <f>VLOOKUP($B71,'[2]Concentrado municipal'!$E$9:$Q$220,13,FALSE)</f>
        <v>2912</v>
      </c>
      <c r="E71" s="10">
        <f t="shared" si="0"/>
        <v>1.8729395604395604</v>
      </c>
      <c r="F71" s="10">
        <f t="shared" si="1"/>
        <v>6.2589247358607212E-3</v>
      </c>
      <c r="H71" s="1"/>
    </row>
    <row r="72" spans="1:8" ht="13.8" x14ac:dyDescent="0.25">
      <c r="A72">
        <v>63</v>
      </c>
      <c r="B72" s="36" t="s">
        <v>70</v>
      </c>
      <c r="C72" s="93">
        <f>VLOOKUP($B72,'[2]Concentrado municipal'!$E$9:$Q$220,12,FALSE)</f>
        <v>5449</v>
      </c>
      <c r="D72" s="93">
        <f>VLOOKUP($B72,'[2]Concentrado municipal'!$E$9:$Q$220,13,FALSE)</f>
        <v>3652</v>
      </c>
      <c r="E72" s="10">
        <f t="shared" si="0"/>
        <v>1.4920591456736034</v>
      </c>
      <c r="F72" s="10">
        <f t="shared" si="1"/>
        <v>4.9861117205683E-3</v>
      </c>
      <c r="H72" s="1"/>
    </row>
    <row r="73" spans="1:8" ht="13.8" x14ac:dyDescent="0.25">
      <c r="A73">
        <v>64</v>
      </c>
      <c r="B73" s="36" t="s">
        <v>71</v>
      </c>
      <c r="C73" s="93">
        <f>VLOOKUP($B73,'[2]Concentrado municipal'!$E$9:$Q$220,12,FALSE)</f>
        <v>2063</v>
      </c>
      <c r="D73" s="93">
        <f>VLOOKUP($B73,'[2]Concentrado municipal'!$E$9:$Q$220,13,FALSE)</f>
        <v>2178</v>
      </c>
      <c r="E73" s="10">
        <f t="shared" si="0"/>
        <v>0.94719926538108357</v>
      </c>
      <c r="F73" s="10">
        <f t="shared" si="1"/>
        <v>3.1653177908695673E-3</v>
      </c>
      <c r="H73" s="1"/>
    </row>
    <row r="74" spans="1:8" ht="13.8" x14ac:dyDescent="0.25">
      <c r="A74">
        <v>65</v>
      </c>
      <c r="B74" s="36" t="s">
        <v>72</v>
      </c>
      <c r="C74" s="93">
        <f>VLOOKUP($B74,'[2]Concentrado municipal'!$E$9:$Q$220,12,FALSE)</f>
        <v>3549</v>
      </c>
      <c r="D74" s="93">
        <f>VLOOKUP($B74,'[2]Concentrado municipal'!$E$9:$Q$220,13,FALSE)</f>
        <v>5203</v>
      </c>
      <c r="E74" s="10">
        <f t="shared" si="0"/>
        <v>0.68210647703248128</v>
      </c>
      <c r="F74" s="10">
        <f t="shared" si="1"/>
        <v>2.2794398664885153E-3</v>
      </c>
      <c r="H74" s="1"/>
    </row>
    <row r="75" spans="1:8" ht="13.8" x14ac:dyDescent="0.25">
      <c r="A75">
        <v>66</v>
      </c>
      <c r="B75" s="36" t="s">
        <v>73</v>
      </c>
      <c r="C75" s="93">
        <f>VLOOKUP($B75,'[2]Concentrado municipal'!$E$9:$Q$220,12,FALSE)</f>
        <v>11429</v>
      </c>
      <c r="D75" s="93">
        <f>VLOOKUP($B75,'[2]Concentrado municipal'!$E$9:$Q$220,13,FALSE)</f>
        <v>7400</v>
      </c>
      <c r="E75" s="10">
        <f t="shared" ref="E75:E138" si="2">+C75/D75</f>
        <v>1.5444594594594594</v>
      </c>
      <c r="F75" s="10">
        <f t="shared" ref="F75:F138" si="3">+E75/$E$222</f>
        <v>5.161221279386197E-3</v>
      </c>
      <c r="H75" s="1"/>
    </row>
    <row r="76" spans="1:8" ht="13.8" x14ac:dyDescent="0.25">
      <c r="A76">
        <v>67</v>
      </c>
      <c r="B76" s="36" t="s">
        <v>74</v>
      </c>
      <c r="C76" s="93">
        <f>VLOOKUP($B76,'[2]Concentrado municipal'!$E$9:$Q$220,12,FALSE)</f>
        <v>9712</v>
      </c>
      <c r="D76" s="93">
        <f>VLOOKUP($B76,'[2]Concentrado municipal'!$E$9:$Q$220,13,FALSE)</f>
        <v>7812</v>
      </c>
      <c r="E76" s="10">
        <f t="shared" si="2"/>
        <v>1.243215565796211</v>
      </c>
      <c r="F76" s="10">
        <f t="shared" si="3"/>
        <v>4.1545348398443873E-3</v>
      </c>
      <c r="H76" s="1"/>
    </row>
    <row r="77" spans="1:8" ht="13.8" x14ac:dyDescent="0.25">
      <c r="A77">
        <v>68</v>
      </c>
      <c r="B77" s="36" t="s">
        <v>75</v>
      </c>
      <c r="C77" s="93">
        <f>VLOOKUP($B77,'[2]Concentrado municipal'!$E$9:$Q$220,12,FALSE)</f>
        <v>3587</v>
      </c>
      <c r="D77" s="93">
        <f>VLOOKUP($B77,'[2]Concentrado municipal'!$E$9:$Q$220,13,FALSE)</f>
        <v>3586</v>
      </c>
      <c r="E77" s="10">
        <f t="shared" si="2"/>
        <v>1.0002788622420524</v>
      </c>
      <c r="F77" s="10">
        <f t="shared" si="3"/>
        <v>3.3426973544069321E-3</v>
      </c>
      <c r="H77" s="1"/>
    </row>
    <row r="78" spans="1:8" ht="13.8" x14ac:dyDescent="0.25">
      <c r="A78">
        <v>69</v>
      </c>
      <c r="B78" s="36" t="s">
        <v>76</v>
      </c>
      <c r="C78" s="93">
        <f>VLOOKUP($B78,'[2]Concentrado municipal'!$E$9:$Q$220,12,FALSE)</f>
        <v>3046</v>
      </c>
      <c r="D78" s="93">
        <f>VLOOKUP($B78,'[2]Concentrado municipal'!$E$9:$Q$220,13,FALSE)</f>
        <v>3184</v>
      </c>
      <c r="E78" s="10">
        <f t="shared" si="2"/>
        <v>0.95665829145728642</v>
      </c>
      <c r="F78" s="10">
        <f t="shared" si="3"/>
        <v>3.1969276375170496E-3</v>
      </c>
      <c r="H78" s="1"/>
    </row>
    <row r="79" spans="1:8" ht="13.8" x14ac:dyDescent="0.25">
      <c r="A79">
        <v>70</v>
      </c>
      <c r="B79" s="36" t="s">
        <v>77</v>
      </c>
      <c r="C79" s="93">
        <f>VLOOKUP($B79,'[2]Concentrado municipal'!$E$9:$Q$220,12,FALSE)</f>
        <v>6917</v>
      </c>
      <c r="D79" s="93">
        <f>VLOOKUP($B79,'[2]Concentrado municipal'!$E$9:$Q$220,13,FALSE)</f>
        <v>4658</v>
      </c>
      <c r="E79" s="10">
        <f t="shared" si="2"/>
        <v>1.4849720910261914</v>
      </c>
      <c r="F79" s="10">
        <f t="shared" si="3"/>
        <v>4.9624284461188706E-3</v>
      </c>
      <c r="H79" s="1"/>
    </row>
    <row r="80" spans="1:8" ht="13.8" x14ac:dyDescent="0.25">
      <c r="A80">
        <v>71</v>
      </c>
      <c r="B80" s="36" t="s">
        <v>78</v>
      </c>
      <c r="C80" s="93">
        <f>VLOOKUP($B80,'[2]Concentrado municipal'!$E$9:$Q$220,12,FALSE)</f>
        <v>11441</v>
      </c>
      <c r="D80" s="93">
        <f>VLOOKUP($B80,'[2]Concentrado municipal'!$E$9:$Q$220,13,FALSE)</f>
        <v>7946</v>
      </c>
      <c r="E80" s="10">
        <f t="shared" si="2"/>
        <v>1.4398439466398187</v>
      </c>
      <c r="F80" s="10">
        <f t="shared" si="3"/>
        <v>4.8116207718354176E-3</v>
      </c>
      <c r="H80" s="1"/>
    </row>
    <row r="81" spans="1:8" ht="13.8" x14ac:dyDescent="0.25">
      <c r="A81">
        <v>72</v>
      </c>
      <c r="B81" s="36" t="s">
        <v>79</v>
      </c>
      <c r="C81" s="93">
        <f>VLOOKUP($B81,'[2]Concentrado municipal'!$E$9:$Q$220,12,FALSE)</f>
        <v>7386</v>
      </c>
      <c r="D81" s="93">
        <f>VLOOKUP($B81,'[2]Concentrado municipal'!$E$9:$Q$220,13,FALSE)</f>
        <v>3108</v>
      </c>
      <c r="E81" s="10">
        <f t="shared" si="2"/>
        <v>2.3764478764478763</v>
      </c>
      <c r="F81" s="10">
        <f t="shared" si="3"/>
        <v>7.941531436226652E-3</v>
      </c>
      <c r="H81" s="1"/>
    </row>
    <row r="82" spans="1:8" ht="13.8" x14ac:dyDescent="0.25">
      <c r="A82">
        <v>73</v>
      </c>
      <c r="B82" s="36" t="s">
        <v>80</v>
      </c>
      <c r="C82" s="93">
        <f>VLOOKUP($B82,'[2]Concentrado municipal'!$E$9:$Q$220,12,FALSE)</f>
        <v>11831</v>
      </c>
      <c r="D82" s="93">
        <f>VLOOKUP($B82,'[2]Concentrado municipal'!$E$9:$Q$220,13,FALSE)</f>
        <v>9973</v>
      </c>
      <c r="E82" s="10">
        <f t="shared" si="2"/>
        <v>1.1863030181490024</v>
      </c>
      <c r="F82" s="10">
        <f t="shared" si="3"/>
        <v>3.9643464537512637E-3</v>
      </c>
      <c r="H82" s="1"/>
    </row>
    <row r="83" spans="1:8" ht="13.8" x14ac:dyDescent="0.25">
      <c r="A83">
        <v>74</v>
      </c>
      <c r="B83" s="36" t="s">
        <v>81</v>
      </c>
      <c r="C83" s="93">
        <f>VLOOKUP($B83,'[2]Concentrado municipal'!$E$9:$Q$220,12,FALSE)</f>
        <v>726</v>
      </c>
      <c r="D83" s="93">
        <f>VLOOKUP($B83,'[2]Concentrado municipal'!$E$9:$Q$220,13,FALSE)</f>
        <v>633</v>
      </c>
      <c r="E83" s="10">
        <f t="shared" si="2"/>
        <v>1.1469194312796209</v>
      </c>
      <c r="F83" s="10">
        <f t="shared" si="3"/>
        <v>3.8327357433737006E-3</v>
      </c>
      <c r="H83" s="1"/>
    </row>
    <row r="84" spans="1:8" ht="13.8" x14ac:dyDescent="0.25">
      <c r="A84">
        <v>75</v>
      </c>
      <c r="B84" s="36" t="s">
        <v>82</v>
      </c>
      <c r="C84" s="93">
        <f>VLOOKUP($B84,'[2]Concentrado municipal'!$E$9:$Q$220,12,FALSE)</f>
        <v>5275</v>
      </c>
      <c r="D84" s="93">
        <f>VLOOKUP($B84,'[2]Concentrado municipal'!$E$9:$Q$220,13,FALSE)</f>
        <v>3090</v>
      </c>
      <c r="E84" s="10">
        <f t="shared" si="2"/>
        <v>1.7071197411003236</v>
      </c>
      <c r="F84" s="10">
        <f t="shared" si="3"/>
        <v>5.7047937906449927E-3</v>
      </c>
      <c r="H84" s="1"/>
    </row>
    <row r="85" spans="1:8" ht="13.8" x14ac:dyDescent="0.25">
      <c r="A85">
        <v>76</v>
      </c>
      <c r="B85" s="36" t="s">
        <v>83</v>
      </c>
      <c r="C85" s="93">
        <f>VLOOKUP($B85,'[2]Concentrado municipal'!$E$9:$Q$220,12,FALSE)</f>
        <v>9348</v>
      </c>
      <c r="D85" s="93">
        <f>VLOOKUP($B85,'[2]Concentrado municipal'!$E$9:$Q$220,13,FALSE)</f>
        <v>7366</v>
      </c>
      <c r="E85" s="10">
        <f t="shared" si="2"/>
        <v>1.2690741243551453</v>
      </c>
      <c r="F85" s="10">
        <f t="shared" si="3"/>
        <v>4.2409480777388523E-3</v>
      </c>
      <c r="H85" s="1"/>
    </row>
    <row r="86" spans="1:8" ht="13.8" x14ac:dyDescent="0.25">
      <c r="A86">
        <v>77</v>
      </c>
      <c r="B86" s="36" t="s">
        <v>84</v>
      </c>
      <c r="C86" s="93">
        <f>VLOOKUP($B86,'[2]Concentrado municipal'!$E$9:$Q$220,12,FALSE)</f>
        <v>4488</v>
      </c>
      <c r="D86" s="93">
        <f>VLOOKUP($B86,'[2]Concentrado municipal'!$E$9:$Q$220,13,FALSE)</f>
        <v>5948</v>
      </c>
      <c r="E86" s="10">
        <f t="shared" si="2"/>
        <v>0.75453934095494279</v>
      </c>
      <c r="F86" s="10">
        <f t="shared" si="3"/>
        <v>2.5214935094726651E-3</v>
      </c>
      <c r="H86" s="1"/>
    </row>
    <row r="87" spans="1:8" ht="13.8" x14ac:dyDescent="0.25">
      <c r="A87">
        <v>78</v>
      </c>
      <c r="B87" s="36" t="s">
        <v>85</v>
      </c>
      <c r="C87" s="93">
        <f>VLOOKUP($B87,'[2]Concentrado municipal'!$E$9:$Q$220,12,FALSE)</f>
        <v>5524</v>
      </c>
      <c r="D87" s="93">
        <f>VLOOKUP($B87,'[2]Concentrado municipal'!$E$9:$Q$220,13,FALSE)</f>
        <v>3758</v>
      </c>
      <c r="E87" s="10">
        <f t="shared" si="2"/>
        <v>1.4699308142629057</v>
      </c>
      <c r="F87" s="10">
        <f t="shared" si="3"/>
        <v>4.9121640269239649E-3</v>
      </c>
      <c r="H87" s="1"/>
    </row>
    <row r="88" spans="1:8" ht="13.8" x14ac:dyDescent="0.25">
      <c r="A88">
        <v>79</v>
      </c>
      <c r="B88" s="36" t="s">
        <v>86</v>
      </c>
      <c r="C88" s="93">
        <f>VLOOKUP($B88,'[2]Concentrado municipal'!$E$9:$Q$220,12,FALSE)</f>
        <v>2728</v>
      </c>
      <c r="D88" s="93">
        <f>VLOOKUP($B88,'[2]Concentrado municipal'!$E$9:$Q$220,13,FALSE)</f>
        <v>1846</v>
      </c>
      <c r="E88" s="10">
        <f t="shared" si="2"/>
        <v>1.4777898158179847</v>
      </c>
      <c r="F88" s="10">
        <f t="shared" si="3"/>
        <v>4.9384269668880862E-3</v>
      </c>
      <c r="H88" s="1"/>
    </row>
    <row r="89" spans="1:8" ht="13.8" x14ac:dyDescent="0.25">
      <c r="A89">
        <v>80</v>
      </c>
      <c r="B89" s="36" t="s">
        <v>87</v>
      </c>
      <c r="C89" s="93">
        <f>VLOOKUP($B89,'[2]Concentrado municipal'!$E$9:$Q$220,12,FALSE)</f>
        <v>7850</v>
      </c>
      <c r="D89" s="93">
        <f>VLOOKUP($B89,'[2]Concentrado municipal'!$E$9:$Q$220,13,FALSE)</f>
        <v>3937</v>
      </c>
      <c r="E89" s="10">
        <f t="shared" si="2"/>
        <v>1.9939039878079756</v>
      </c>
      <c r="F89" s="10">
        <f t="shared" si="3"/>
        <v>6.6631594813950168E-3</v>
      </c>
      <c r="H89" s="1"/>
    </row>
    <row r="90" spans="1:8" ht="13.8" x14ac:dyDescent="0.25">
      <c r="A90">
        <v>81</v>
      </c>
      <c r="B90" s="36" t="s">
        <v>88</v>
      </c>
      <c r="C90" s="93">
        <f>VLOOKUP($B90,'[2]Concentrado municipal'!$E$9:$Q$220,12,FALSE)</f>
        <v>3350</v>
      </c>
      <c r="D90" s="93">
        <f>VLOOKUP($B90,'[2]Concentrado municipal'!$E$9:$Q$220,13,FALSE)</f>
        <v>2989</v>
      </c>
      <c r="E90" s="10">
        <f t="shared" si="2"/>
        <v>1.1207761793241886</v>
      </c>
      <c r="F90" s="10">
        <f t="shared" si="3"/>
        <v>3.7453711269195035E-3</v>
      </c>
      <c r="H90" s="1"/>
    </row>
    <row r="91" spans="1:8" ht="13.8" x14ac:dyDescent="0.25">
      <c r="A91">
        <v>82</v>
      </c>
      <c r="B91" s="36" t="s">
        <v>89</v>
      </c>
      <c r="C91" s="93">
        <f>VLOOKUP($B91,'[2]Concentrado municipal'!$E$9:$Q$220,12,FALSE)</f>
        <v>2482</v>
      </c>
      <c r="D91" s="93">
        <f>VLOOKUP($B91,'[2]Concentrado municipal'!$E$9:$Q$220,13,FALSE)</f>
        <v>1391</v>
      </c>
      <c r="E91" s="10">
        <f t="shared" si="2"/>
        <v>1.7843278217109992</v>
      </c>
      <c r="F91" s="10">
        <f t="shared" si="3"/>
        <v>5.9628050878323263E-3</v>
      </c>
      <c r="H91" s="1"/>
    </row>
    <row r="92" spans="1:8" ht="13.8" x14ac:dyDescent="0.25">
      <c r="A92">
        <v>83</v>
      </c>
      <c r="B92" s="36" t="s">
        <v>90</v>
      </c>
      <c r="C92" s="93">
        <f>VLOOKUP($B92,'[2]Concentrado municipal'!$E$9:$Q$220,12,FALSE)</f>
        <v>30204</v>
      </c>
      <c r="D92" s="93">
        <f>VLOOKUP($B92,'[2]Concentrado municipal'!$E$9:$Q$220,13,FALSE)</f>
        <v>17566</v>
      </c>
      <c r="E92" s="10">
        <f t="shared" si="2"/>
        <v>1.719458043948537</v>
      </c>
      <c r="F92" s="10">
        <f t="shared" si="3"/>
        <v>5.7460255049652876E-3</v>
      </c>
      <c r="H92" s="1"/>
    </row>
    <row r="93" spans="1:8" ht="13.8" x14ac:dyDescent="0.25">
      <c r="A93">
        <v>84</v>
      </c>
      <c r="B93" s="36" t="s">
        <v>91</v>
      </c>
      <c r="C93" s="93">
        <f>VLOOKUP($B93,'[2]Concentrado municipal'!$E$9:$Q$220,12,FALSE)</f>
        <v>583</v>
      </c>
      <c r="D93" s="93">
        <f>VLOOKUP($B93,'[2]Concentrado municipal'!$E$9:$Q$220,13,FALSE)</f>
        <v>344</v>
      </c>
      <c r="E93" s="10">
        <f t="shared" si="2"/>
        <v>1.694767441860465</v>
      </c>
      <c r="F93" s="10">
        <f t="shared" si="3"/>
        <v>5.6635153036665017E-3</v>
      </c>
      <c r="H93" s="1"/>
    </row>
    <row r="94" spans="1:8" ht="13.8" x14ac:dyDescent="0.25">
      <c r="A94">
        <v>85</v>
      </c>
      <c r="B94" s="36" t="s">
        <v>92</v>
      </c>
      <c r="C94" s="93">
        <f>VLOOKUP($B94,'[2]Concentrado municipal'!$E$9:$Q$220,12,FALSE)</f>
        <v>4700</v>
      </c>
      <c r="D94" s="93">
        <f>VLOOKUP($B94,'[2]Concentrado municipal'!$E$9:$Q$220,13,FALSE)</f>
        <v>5210</v>
      </c>
      <c r="E94" s="10">
        <f t="shared" si="2"/>
        <v>0.90211132437619956</v>
      </c>
      <c r="F94" s="10">
        <f t="shared" si="3"/>
        <v>3.014644466857837E-3</v>
      </c>
      <c r="H94" s="1"/>
    </row>
    <row r="95" spans="1:8" ht="13.8" x14ac:dyDescent="0.25">
      <c r="A95">
        <v>86</v>
      </c>
      <c r="B95" s="36" t="s">
        <v>93</v>
      </c>
      <c r="C95" s="93">
        <f>VLOOKUP($B95,'[2]Concentrado municipal'!$E$9:$Q$220,12,FALSE)</f>
        <v>14722</v>
      </c>
      <c r="D95" s="93">
        <f>VLOOKUP($B95,'[2]Concentrado municipal'!$E$9:$Q$220,13,FALSE)</f>
        <v>8556</v>
      </c>
      <c r="E95" s="10">
        <f t="shared" si="2"/>
        <v>1.7206638616175782</v>
      </c>
      <c r="F95" s="10">
        <f t="shared" si="3"/>
        <v>5.7500550648053976E-3</v>
      </c>
      <c r="H95" s="1"/>
    </row>
    <row r="96" spans="1:8" ht="13.8" x14ac:dyDescent="0.25">
      <c r="A96">
        <v>87</v>
      </c>
      <c r="B96" s="36" t="s">
        <v>94</v>
      </c>
      <c r="C96" s="93">
        <f>VLOOKUP($B96,'[2]Concentrado municipal'!$E$9:$Q$220,12,FALSE)</f>
        <v>24182</v>
      </c>
      <c r="D96" s="93">
        <f>VLOOKUP($B96,'[2]Concentrado municipal'!$E$9:$Q$220,13,FALSE)</f>
        <v>16443</v>
      </c>
      <c r="E96" s="10">
        <f t="shared" si="2"/>
        <v>1.4706562062883901</v>
      </c>
      <c r="F96" s="10">
        <f t="shared" si="3"/>
        <v>4.9145881169412823E-3</v>
      </c>
      <c r="H96" s="1"/>
    </row>
    <row r="97" spans="1:8" ht="13.8" x14ac:dyDescent="0.25">
      <c r="A97">
        <v>88</v>
      </c>
      <c r="B97" s="36" t="s">
        <v>95</v>
      </c>
      <c r="C97" s="93">
        <f>VLOOKUP($B97,'[2]Concentrado municipal'!$E$9:$Q$220,12,FALSE)</f>
        <v>1434</v>
      </c>
      <c r="D97" s="93">
        <f>VLOOKUP($B97,'[2]Concentrado municipal'!$E$9:$Q$220,13,FALSE)</f>
        <v>898</v>
      </c>
      <c r="E97" s="10">
        <f t="shared" si="2"/>
        <v>1.5968819599109132</v>
      </c>
      <c r="F97" s="10">
        <f t="shared" si="3"/>
        <v>5.3364049808369103E-3</v>
      </c>
      <c r="H97" s="1"/>
    </row>
    <row r="98" spans="1:8" ht="13.8" x14ac:dyDescent="0.25">
      <c r="A98">
        <v>89</v>
      </c>
      <c r="B98" s="36" t="s">
        <v>96</v>
      </c>
      <c r="C98" s="93">
        <f>VLOOKUP($B98,'[2]Concentrado municipal'!$E$9:$Q$220,12,FALSE)</f>
        <v>8487</v>
      </c>
      <c r="D98" s="93">
        <f>VLOOKUP($B98,'[2]Concentrado municipal'!$E$9:$Q$220,13,FALSE)</f>
        <v>4954</v>
      </c>
      <c r="E98" s="10">
        <f t="shared" si="2"/>
        <v>1.7131610819539766</v>
      </c>
      <c r="F98" s="10">
        <f t="shared" si="3"/>
        <v>5.7249825348550942E-3</v>
      </c>
      <c r="H98" s="1"/>
    </row>
    <row r="99" spans="1:8" ht="13.8" x14ac:dyDescent="0.25">
      <c r="A99">
        <v>90</v>
      </c>
      <c r="B99" s="36" t="s">
        <v>97</v>
      </c>
      <c r="C99" s="93">
        <f>VLOOKUP($B99,'[2]Concentrado municipal'!$E$9:$Q$220,12,FALSE)</f>
        <v>1301</v>
      </c>
      <c r="D99" s="93">
        <f>VLOOKUP($B99,'[2]Concentrado municipal'!$E$9:$Q$220,13,FALSE)</f>
        <v>850</v>
      </c>
      <c r="E99" s="10">
        <f t="shared" si="2"/>
        <v>1.5305882352941176</v>
      </c>
      <c r="F99" s="10">
        <f t="shared" si="3"/>
        <v>5.1148669015520553E-3</v>
      </c>
      <c r="H99" s="1"/>
    </row>
    <row r="100" spans="1:8" ht="13.8" x14ac:dyDescent="0.25">
      <c r="A100">
        <v>91</v>
      </c>
      <c r="B100" s="36" t="s">
        <v>98</v>
      </c>
      <c r="C100" s="93">
        <f>VLOOKUP($B100,'[2]Concentrado municipal'!$E$9:$Q$220,12,FALSE)</f>
        <v>5707</v>
      </c>
      <c r="D100" s="93">
        <f>VLOOKUP($B100,'[2]Concentrado municipal'!$E$9:$Q$220,13,FALSE)</f>
        <v>6221</v>
      </c>
      <c r="E100" s="10">
        <f t="shared" si="2"/>
        <v>0.91737662755184057</v>
      </c>
      <c r="F100" s="10">
        <f t="shared" si="3"/>
        <v>3.0656575297801714E-3</v>
      </c>
      <c r="H100" s="1"/>
    </row>
    <row r="101" spans="1:8" ht="13.8" x14ac:dyDescent="0.25">
      <c r="A101">
        <v>92</v>
      </c>
      <c r="B101" s="36" t="s">
        <v>99</v>
      </c>
      <c r="C101" s="93">
        <f>VLOOKUP($B101,'[2]Concentrado municipal'!$E$9:$Q$220,12,FALSE)</f>
        <v>7228</v>
      </c>
      <c r="D101" s="93">
        <f>VLOOKUP($B101,'[2]Concentrado municipal'!$E$9:$Q$220,13,FALSE)</f>
        <v>4324</v>
      </c>
      <c r="E101" s="10">
        <f t="shared" si="2"/>
        <v>1.6716003700277522</v>
      </c>
      <c r="F101" s="10">
        <f t="shared" si="3"/>
        <v>5.5860963831556882E-3</v>
      </c>
      <c r="H101" s="1"/>
    </row>
    <row r="102" spans="1:8" ht="13.8" x14ac:dyDescent="0.25">
      <c r="A102">
        <v>93</v>
      </c>
      <c r="B102" s="36" t="s">
        <v>100</v>
      </c>
      <c r="C102" s="93">
        <f>VLOOKUP($B102,'[2]Concentrado municipal'!$E$9:$Q$220,12,FALSE)</f>
        <v>1626</v>
      </c>
      <c r="D102" s="93">
        <f>VLOOKUP($B102,'[2]Concentrado municipal'!$E$9:$Q$220,13,FALSE)</f>
        <v>1421</v>
      </c>
      <c r="E102" s="10">
        <f t="shared" si="2"/>
        <v>1.1442646023926812</v>
      </c>
      <c r="F102" s="10">
        <f t="shared" si="3"/>
        <v>3.8238639278912806E-3</v>
      </c>
      <c r="H102" s="1"/>
    </row>
    <row r="103" spans="1:8" ht="13.8" x14ac:dyDescent="0.25">
      <c r="A103">
        <v>94</v>
      </c>
      <c r="B103" s="36" t="s">
        <v>101</v>
      </c>
      <c r="C103" s="93">
        <f>VLOOKUP($B103,'[2]Concentrado municipal'!$E$9:$Q$220,12,FALSE)</f>
        <v>7428</v>
      </c>
      <c r="D103" s="93">
        <f>VLOOKUP($B103,'[2]Concentrado municipal'!$E$9:$Q$220,13,FALSE)</f>
        <v>6869</v>
      </c>
      <c r="E103" s="10">
        <f t="shared" si="2"/>
        <v>1.0813801135536467</v>
      </c>
      <c r="F103" s="10">
        <f t="shared" si="3"/>
        <v>3.6137187149810363E-3</v>
      </c>
      <c r="H103" s="1"/>
    </row>
    <row r="104" spans="1:8" ht="13.8" x14ac:dyDescent="0.25">
      <c r="A104">
        <v>95</v>
      </c>
      <c r="B104" s="36" t="s">
        <v>102</v>
      </c>
      <c r="C104" s="93">
        <f>VLOOKUP($B104,'[2]Concentrado municipal'!$E$9:$Q$220,12,FALSE)</f>
        <v>3971</v>
      </c>
      <c r="D104" s="93">
        <f>VLOOKUP($B104,'[2]Concentrado municipal'!$E$9:$Q$220,13,FALSE)</f>
        <v>2512</v>
      </c>
      <c r="E104" s="10">
        <f t="shared" si="2"/>
        <v>1.5808121019108281</v>
      </c>
      <c r="F104" s="10">
        <f t="shared" si="3"/>
        <v>5.2827032843898039E-3</v>
      </c>
      <c r="H104" s="1"/>
    </row>
    <row r="105" spans="1:8" ht="13.8" x14ac:dyDescent="0.25">
      <c r="A105">
        <v>96</v>
      </c>
      <c r="B105" s="36" t="s">
        <v>103</v>
      </c>
      <c r="C105" s="93">
        <f>VLOOKUP($B105,'[2]Concentrado municipal'!$E$9:$Q$220,12,FALSE)</f>
        <v>553</v>
      </c>
      <c r="D105" s="93">
        <f>VLOOKUP($B105,'[2]Concentrado municipal'!$E$9:$Q$220,13,FALSE)</f>
        <v>283</v>
      </c>
      <c r="E105" s="10">
        <f t="shared" si="2"/>
        <v>1.9540636042402826</v>
      </c>
      <c r="F105" s="10">
        <f t="shared" si="3"/>
        <v>6.5300222635877904E-3</v>
      </c>
      <c r="H105" s="1"/>
    </row>
    <row r="106" spans="1:8" ht="13.8" x14ac:dyDescent="0.25">
      <c r="A106">
        <v>97</v>
      </c>
      <c r="B106" s="36" t="s">
        <v>104</v>
      </c>
      <c r="C106" s="93">
        <f>VLOOKUP($B106,'[2]Concentrado municipal'!$E$9:$Q$220,12,FALSE)</f>
        <v>1172</v>
      </c>
      <c r="D106" s="93">
        <f>VLOOKUP($B106,'[2]Concentrado municipal'!$E$9:$Q$220,13,FALSE)</f>
        <v>904</v>
      </c>
      <c r="E106" s="10">
        <f t="shared" si="2"/>
        <v>1.2964601769911503</v>
      </c>
      <c r="F106" s="10">
        <f t="shared" si="3"/>
        <v>4.3324658425837829E-3</v>
      </c>
      <c r="H106" s="1"/>
    </row>
    <row r="107" spans="1:8" ht="13.8" x14ac:dyDescent="0.25">
      <c r="A107">
        <v>98</v>
      </c>
      <c r="B107" s="36" t="s">
        <v>105</v>
      </c>
      <c r="C107" s="93">
        <f>VLOOKUP($B107,'[2]Concentrado municipal'!$E$9:$Q$220,12,FALSE)</f>
        <v>1604</v>
      </c>
      <c r="D107" s="93">
        <f>VLOOKUP($B107,'[2]Concentrado municipal'!$E$9:$Q$220,13,FALSE)</f>
        <v>1180</v>
      </c>
      <c r="E107" s="10">
        <f t="shared" si="2"/>
        <v>1.3593220338983052</v>
      </c>
      <c r="F107" s="10">
        <f t="shared" si="3"/>
        <v>4.5425354248857285E-3</v>
      </c>
      <c r="H107" s="1"/>
    </row>
    <row r="108" spans="1:8" ht="13.8" x14ac:dyDescent="0.25">
      <c r="A108">
        <v>99</v>
      </c>
      <c r="B108" s="36" t="s">
        <v>106</v>
      </c>
      <c r="C108" s="93">
        <f>VLOOKUP($B108,'[2]Concentrado municipal'!$E$9:$Q$220,12,FALSE)</f>
        <v>4725</v>
      </c>
      <c r="D108" s="93">
        <f>VLOOKUP($B108,'[2]Concentrado municipal'!$E$9:$Q$220,13,FALSE)</f>
        <v>2850</v>
      </c>
      <c r="E108" s="10">
        <f t="shared" si="2"/>
        <v>1.6578947368421053</v>
      </c>
      <c r="F108" s="10">
        <f t="shared" si="3"/>
        <v>5.5402953715383424E-3</v>
      </c>
      <c r="H108" s="1"/>
    </row>
    <row r="109" spans="1:8" ht="13.8" x14ac:dyDescent="0.25">
      <c r="A109">
        <v>100</v>
      </c>
      <c r="B109" s="36" t="s">
        <v>107</v>
      </c>
      <c r="C109" s="93">
        <f>VLOOKUP($B109,'[2]Concentrado municipal'!$E$9:$Q$220,12,FALSE)</f>
        <v>3208</v>
      </c>
      <c r="D109" s="93">
        <f>VLOOKUP($B109,'[2]Concentrado municipal'!$E$9:$Q$220,13,FALSE)</f>
        <v>2099</v>
      </c>
      <c r="E109" s="10">
        <f t="shared" si="2"/>
        <v>1.5283468318246785</v>
      </c>
      <c r="F109" s="10">
        <f t="shared" si="3"/>
        <v>5.107376656851033E-3</v>
      </c>
      <c r="H109" s="1"/>
    </row>
    <row r="110" spans="1:8" ht="13.8" x14ac:dyDescent="0.25">
      <c r="A110">
        <v>101</v>
      </c>
      <c r="B110" s="36" t="s">
        <v>108</v>
      </c>
      <c r="C110" s="93">
        <f>VLOOKUP($B110,'[2]Concentrado municipal'!$E$9:$Q$220,12,FALSE)</f>
        <v>10587</v>
      </c>
      <c r="D110" s="93">
        <f>VLOOKUP($B110,'[2]Concentrado municipal'!$E$9:$Q$220,13,FALSE)</f>
        <v>6414</v>
      </c>
      <c r="E110" s="10">
        <f t="shared" si="2"/>
        <v>1.6506080449017773</v>
      </c>
      <c r="F110" s="10">
        <f t="shared" si="3"/>
        <v>5.5159449560784795E-3</v>
      </c>
      <c r="H110" s="1"/>
    </row>
    <row r="111" spans="1:8" ht="13.8" x14ac:dyDescent="0.25">
      <c r="A111">
        <v>102</v>
      </c>
      <c r="B111" s="36" t="s">
        <v>109</v>
      </c>
      <c r="C111" s="93">
        <f>VLOOKUP($B111,'[2]Concentrado municipal'!$E$9:$Q$220,12,FALSE)</f>
        <v>13573</v>
      </c>
      <c r="D111" s="93">
        <f>VLOOKUP($B111,'[2]Concentrado municipal'!$E$9:$Q$220,13,FALSE)</f>
        <v>9224</v>
      </c>
      <c r="E111" s="10">
        <f t="shared" si="2"/>
        <v>1.4714874241110147</v>
      </c>
      <c r="F111" s="10">
        <f t="shared" si="3"/>
        <v>4.9173658519524929E-3</v>
      </c>
      <c r="H111" s="1"/>
    </row>
    <row r="112" spans="1:8" ht="13.8" x14ac:dyDescent="0.25">
      <c r="A112">
        <v>103</v>
      </c>
      <c r="B112" s="36" t="s">
        <v>110</v>
      </c>
      <c r="C112" s="93">
        <f>VLOOKUP($B112,'[2]Concentrado municipal'!$E$9:$Q$220,12,FALSE)</f>
        <v>8001</v>
      </c>
      <c r="D112" s="93">
        <f>VLOOKUP($B112,'[2]Concentrado municipal'!$E$9:$Q$220,13,FALSE)</f>
        <v>7888</v>
      </c>
      <c r="E112" s="10">
        <f t="shared" si="2"/>
        <v>1.0143255578093306</v>
      </c>
      <c r="F112" s="10">
        <f t="shared" si="3"/>
        <v>3.3896381165116683E-3</v>
      </c>
      <c r="H112" s="1"/>
    </row>
    <row r="113" spans="1:8" ht="13.8" x14ac:dyDescent="0.25">
      <c r="A113">
        <v>104</v>
      </c>
      <c r="B113" s="36" t="s">
        <v>111</v>
      </c>
      <c r="C113" s="93">
        <f>VLOOKUP($B113,'[2]Concentrado municipal'!$E$9:$Q$220,12,FALSE)</f>
        <v>11090</v>
      </c>
      <c r="D113" s="93">
        <f>VLOOKUP($B113,'[2]Concentrado municipal'!$E$9:$Q$220,13,FALSE)</f>
        <v>9364</v>
      </c>
      <c r="E113" s="10">
        <f t="shared" si="2"/>
        <v>1.1843229389149936</v>
      </c>
      <c r="F113" s="10">
        <f t="shared" si="3"/>
        <v>3.9577294933546376E-3</v>
      </c>
      <c r="H113" s="1"/>
    </row>
    <row r="114" spans="1:8" ht="13.8" x14ac:dyDescent="0.25">
      <c r="A114">
        <v>105</v>
      </c>
      <c r="B114" s="36" t="s">
        <v>112</v>
      </c>
      <c r="C114" s="93">
        <f>VLOOKUP($B114,'[2]Concentrado municipal'!$E$9:$Q$220,12,FALSE)</f>
        <v>3780</v>
      </c>
      <c r="D114" s="93">
        <f>VLOOKUP($B114,'[2]Concentrado municipal'!$E$9:$Q$220,13,FALSE)</f>
        <v>4125</v>
      </c>
      <c r="E114" s="10">
        <f t="shared" si="2"/>
        <v>0.91636363636363638</v>
      </c>
      <c r="F114" s="10">
        <f t="shared" si="3"/>
        <v>3.06227235081392E-3</v>
      </c>
      <c r="H114" s="1"/>
    </row>
    <row r="115" spans="1:8" ht="13.8" x14ac:dyDescent="0.25">
      <c r="A115">
        <v>106</v>
      </c>
      <c r="B115" s="36" t="s">
        <v>113</v>
      </c>
      <c r="C115" s="93">
        <f>VLOOKUP($B115,'[2]Concentrado municipal'!$E$9:$Q$220,12,FALSE)</f>
        <v>1261</v>
      </c>
      <c r="D115" s="93">
        <f>VLOOKUP($B115,'[2]Concentrado municipal'!$E$9:$Q$220,13,FALSE)</f>
        <v>1218</v>
      </c>
      <c r="E115" s="10">
        <f t="shared" si="2"/>
        <v>1.035303776683087</v>
      </c>
      <c r="F115" s="10">
        <f t="shared" si="3"/>
        <v>3.4597424038024121E-3</v>
      </c>
      <c r="H115" s="1"/>
    </row>
    <row r="116" spans="1:8" ht="13.8" x14ac:dyDescent="0.25">
      <c r="A116">
        <v>107</v>
      </c>
      <c r="B116" s="36" t="s">
        <v>114</v>
      </c>
      <c r="C116" s="93">
        <f>VLOOKUP($B116,'[2]Concentrado municipal'!$E$9:$Q$220,12,FALSE)</f>
        <v>1450</v>
      </c>
      <c r="D116" s="93">
        <f>VLOOKUP($B116,'[2]Concentrado municipal'!$E$9:$Q$220,13,FALSE)</f>
        <v>912</v>
      </c>
      <c r="E116" s="10">
        <f t="shared" si="2"/>
        <v>1.5899122807017543</v>
      </c>
      <c r="F116" s="10">
        <f t="shared" si="3"/>
        <v>5.3131139475731453E-3</v>
      </c>
      <c r="H116" s="1"/>
    </row>
    <row r="117" spans="1:8" ht="13.8" x14ac:dyDescent="0.25">
      <c r="A117">
        <v>108</v>
      </c>
      <c r="B117" s="36" t="s">
        <v>115</v>
      </c>
      <c r="C117" s="93">
        <f>VLOOKUP($B117,'[2]Concentrado municipal'!$E$9:$Q$220,12,FALSE)</f>
        <v>22530</v>
      </c>
      <c r="D117" s="93">
        <f>VLOOKUP($B117,'[2]Concentrado municipal'!$E$9:$Q$220,13,FALSE)</f>
        <v>17255</v>
      </c>
      <c r="E117" s="10">
        <f t="shared" si="2"/>
        <v>1.3057084902926688</v>
      </c>
      <c r="F117" s="10">
        <f t="shared" si="3"/>
        <v>4.3633715365583806E-3</v>
      </c>
      <c r="H117" s="1"/>
    </row>
    <row r="118" spans="1:8" ht="13.8" x14ac:dyDescent="0.25">
      <c r="A118">
        <v>109</v>
      </c>
      <c r="B118" s="36" t="s">
        <v>116</v>
      </c>
      <c r="C118" s="93">
        <f>VLOOKUP($B118,'[2]Concentrado municipal'!$E$9:$Q$220,12,FALSE)</f>
        <v>16449</v>
      </c>
      <c r="D118" s="93">
        <f>VLOOKUP($B118,'[2]Concentrado municipal'!$E$9:$Q$220,13,FALSE)</f>
        <v>8180</v>
      </c>
      <c r="E118" s="10">
        <f t="shared" si="2"/>
        <v>2.0108801955990221</v>
      </c>
      <c r="F118" s="10">
        <f t="shared" si="3"/>
        <v>6.7198899862702284E-3</v>
      </c>
      <c r="H118" s="1"/>
    </row>
    <row r="119" spans="1:8" ht="13.8" x14ac:dyDescent="0.25">
      <c r="A119">
        <v>110</v>
      </c>
      <c r="B119" s="36" t="s">
        <v>117</v>
      </c>
      <c r="C119" s="93">
        <f>VLOOKUP($B119,'[2]Concentrado municipal'!$E$9:$Q$220,12,FALSE)</f>
        <v>7390</v>
      </c>
      <c r="D119" s="93">
        <f>VLOOKUP($B119,'[2]Concentrado municipal'!$E$9:$Q$220,13,FALSE)</f>
        <v>7122</v>
      </c>
      <c r="E119" s="10">
        <f t="shared" si="2"/>
        <v>1.0376298792474024</v>
      </c>
      <c r="F119" s="10">
        <f t="shared" si="3"/>
        <v>3.4675156930133707E-3</v>
      </c>
      <c r="H119" s="1"/>
    </row>
    <row r="120" spans="1:8" ht="13.8" x14ac:dyDescent="0.25">
      <c r="A120">
        <v>111</v>
      </c>
      <c r="B120" s="36" t="s">
        <v>118</v>
      </c>
      <c r="C120" s="93">
        <f>VLOOKUP($B120,'[2]Concentrado municipal'!$E$9:$Q$220,12,FALSE)</f>
        <v>3269</v>
      </c>
      <c r="D120" s="93">
        <f>VLOOKUP($B120,'[2]Concentrado municipal'!$E$9:$Q$220,13,FALSE)</f>
        <v>2044</v>
      </c>
      <c r="E120" s="10">
        <f t="shared" si="2"/>
        <v>1.5993150684931507</v>
      </c>
      <c r="F120" s="10">
        <f t="shared" si="3"/>
        <v>5.3445358590628088E-3</v>
      </c>
      <c r="H120" s="1"/>
    </row>
    <row r="121" spans="1:8" ht="13.8" x14ac:dyDescent="0.25">
      <c r="A121">
        <v>112</v>
      </c>
      <c r="B121" s="36" t="s">
        <v>119</v>
      </c>
      <c r="C121" s="93">
        <f>VLOOKUP($B121,'[2]Concentrado municipal'!$E$9:$Q$220,12,FALSE)</f>
        <v>2232</v>
      </c>
      <c r="D121" s="93">
        <f>VLOOKUP($B121,'[2]Concentrado municipal'!$E$9:$Q$220,13,FALSE)</f>
        <v>1655</v>
      </c>
      <c r="E121" s="10">
        <f t="shared" si="2"/>
        <v>1.3486404833836858</v>
      </c>
      <c r="F121" s="10">
        <f t="shared" si="3"/>
        <v>4.5068401882932532E-3</v>
      </c>
      <c r="H121" s="1"/>
    </row>
    <row r="122" spans="1:8" ht="13.8" x14ac:dyDescent="0.25">
      <c r="A122">
        <v>113</v>
      </c>
      <c r="B122" s="36" t="s">
        <v>120</v>
      </c>
      <c r="C122" s="93">
        <f>VLOOKUP($B122,'[2]Concentrado municipal'!$E$9:$Q$220,12,FALSE)</f>
        <v>1028</v>
      </c>
      <c r="D122" s="93">
        <f>VLOOKUP($B122,'[2]Concentrado municipal'!$E$9:$Q$220,13,FALSE)</f>
        <v>1019</v>
      </c>
      <c r="E122" s="10">
        <f t="shared" si="2"/>
        <v>1.0088321884200195</v>
      </c>
      <c r="F122" s="10">
        <f t="shared" si="3"/>
        <v>3.3712805644153742E-3</v>
      </c>
      <c r="H122" s="1"/>
    </row>
    <row r="123" spans="1:8" ht="13.8" x14ac:dyDescent="0.25">
      <c r="A123">
        <v>114</v>
      </c>
      <c r="B123" s="36" t="s">
        <v>121</v>
      </c>
      <c r="C123" s="93">
        <f>VLOOKUP($B123,'[2]Concentrado municipal'!$E$9:$Q$220,12,FALSE)</f>
        <v>2017</v>
      </c>
      <c r="D123" s="93">
        <f>VLOOKUP($B123,'[2]Concentrado municipal'!$E$9:$Q$220,13,FALSE)</f>
        <v>1183</v>
      </c>
      <c r="E123" s="10">
        <f t="shared" si="2"/>
        <v>1.7049873203719357</v>
      </c>
      <c r="F123" s="10">
        <f t="shared" si="3"/>
        <v>5.6976677407039912E-3</v>
      </c>
      <c r="H123" s="1"/>
    </row>
    <row r="124" spans="1:8" ht="13.8" x14ac:dyDescent="0.25">
      <c r="A124">
        <v>115</v>
      </c>
      <c r="B124" s="36" t="s">
        <v>122</v>
      </c>
      <c r="C124" s="93">
        <f>VLOOKUP($B124,'[2]Concentrado municipal'!$E$9:$Q$220,12,FALSE)</f>
        <v>6539</v>
      </c>
      <c r="D124" s="93">
        <f>VLOOKUP($B124,'[2]Concentrado municipal'!$E$9:$Q$220,13,FALSE)</f>
        <v>3703</v>
      </c>
      <c r="E124" s="10">
        <f t="shared" si="2"/>
        <v>1.7658655144477451</v>
      </c>
      <c r="F124" s="10">
        <f t="shared" si="3"/>
        <v>5.9011083870675017E-3</v>
      </c>
      <c r="H124" s="1"/>
    </row>
    <row r="125" spans="1:8" ht="13.8" x14ac:dyDescent="0.25">
      <c r="A125">
        <v>116</v>
      </c>
      <c r="B125" s="36" t="s">
        <v>123</v>
      </c>
      <c r="C125" s="93">
        <f>VLOOKUP($B125,'[2]Concentrado municipal'!$E$9:$Q$220,12,FALSE)</f>
        <v>3966</v>
      </c>
      <c r="D125" s="93">
        <f>VLOOKUP($B125,'[2]Concentrado municipal'!$E$9:$Q$220,13,FALSE)</f>
        <v>2569</v>
      </c>
      <c r="E125" s="10">
        <f t="shared" si="2"/>
        <v>1.543791358505255</v>
      </c>
      <c r="F125" s="10">
        <f t="shared" si="3"/>
        <v>5.1589886426921753E-3</v>
      </c>
      <c r="H125" s="1"/>
    </row>
    <row r="126" spans="1:8" ht="13.8" x14ac:dyDescent="0.25">
      <c r="A126">
        <v>117</v>
      </c>
      <c r="B126" s="36" t="s">
        <v>124</v>
      </c>
      <c r="C126" s="93">
        <f>VLOOKUP($B126,'[2]Concentrado municipal'!$E$9:$Q$220,12,FALSE)</f>
        <v>3658</v>
      </c>
      <c r="D126" s="93">
        <f>VLOOKUP($B126,'[2]Concentrado municipal'!$E$9:$Q$220,13,FALSE)</f>
        <v>4144</v>
      </c>
      <c r="E126" s="10">
        <f t="shared" si="2"/>
        <v>0.88272200772200771</v>
      </c>
      <c r="F126" s="10">
        <f t="shared" si="3"/>
        <v>2.9498499181272436E-3</v>
      </c>
      <c r="H126" s="1"/>
    </row>
    <row r="127" spans="1:8" ht="13.8" x14ac:dyDescent="0.25">
      <c r="A127">
        <v>118</v>
      </c>
      <c r="B127" s="36" t="s">
        <v>125</v>
      </c>
      <c r="C127" s="93">
        <f>VLOOKUP($B127,'[2]Concentrado municipal'!$E$9:$Q$220,12,FALSE)</f>
        <v>4363</v>
      </c>
      <c r="D127" s="93">
        <f>VLOOKUP($B127,'[2]Concentrado municipal'!$E$9:$Q$220,13,FALSE)</f>
        <v>4586</v>
      </c>
      <c r="E127" s="10">
        <f t="shared" si="2"/>
        <v>0.95137374618403836</v>
      </c>
      <c r="F127" s="10">
        <f t="shared" si="3"/>
        <v>3.179267926639489E-3</v>
      </c>
      <c r="H127" s="1"/>
    </row>
    <row r="128" spans="1:8" ht="13.8" x14ac:dyDescent="0.25">
      <c r="A128">
        <v>119</v>
      </c>
      <c r="B128" s="36" t="s">
        <v>126</v>
      </c>
      <c r="C128" s="93">
        <f>VLOOKUP($B128,'[2]Concentrado municipal'!$E$9:$Q$220,12,FALSE)</f>
        <v>590</v>
      </c>
      <c r="D128" s="93">
        <f>VLOOKUP($B128,'[2]Concentrado municipal'!$E$9:$Q$220,13,FALSE)</f>
        <v>916</v>
      </c>
      <c r="E128" s="10">
        <f t="shared" si="2"/>
        <v>0.64410480349344978</v>
      </c>
      <c r="F128" s="10">
        <f t="shared" si="3"/>
        <v>2.1524471863500665E-3</v>
      </c>
      <c r="H128" s="1"/>
    </row>
    <row r="129" spans="1:8" ht="13.8" x14ac:dyDescent="0.25">
      <c r="A129">
        <v>120</v>
      </c>
      <c r="B129" s="36" t="s">
        <v>127</v>
      </c>
      <c r="C129" s="93">
        <f>VLOOKUP($B129,'[2]Concentrado municipal'!$E$9:$Q$220,12,FALSE)</f>
        <v>4490</v>
      </c>
      <c r="D129" s="93">
        <f>VLOOKUP($B129,'[2]Concentrado municipal'!$E$9:$Q$220,13,FALSE)</f>
        <v>2722</v>
      </c>
      <c r="E129" s="10">
        <f t="shared" si="2"/>
        <v>1.6495224099926524</v>
      </c>
      <c r="F129" s="10">
        <f t="shared" si="3"/>
        <v>5.5123170188346102E-3</v>
      </c>
      <c r="H129" s="1"/>
    </row>
    <row r="130" spans="1:8" ht="13.8" x14ac:dyDescent="0.25">
      <c r="A130">
        <v>121</v>
      </c>
      <c r="B130" s="36" t="s">
        <v>128</v>
      </c>
      <c r="C130" s="93">
        <v>4776</v>
      </c>
      <c r="D130" s="93">
        <v>2999</v>
      </c>
      <c r="E130" s="10">
        <f t="shared" si="2"/>
        <v>1.5925308436145382</v>
      </c>
      <c r="F130" s="10">
        <f t="shared" si="3"/>
        <v>5.3218645706756785E-3</v>
      </c>
      <c r="H130" s="1"/>
    </row>
    <row r="131" spans="1:8" ht="13.8" x14ac:dyDescent="0.25">
      <c r="A131">
        <v>122</v>
      </c>
      <c r="B131" s="36" t="s">
        <v>129</v>
      </c>
      <c r="C131" s="93">
        <f>VLOOKUP($B131,'[2]Concentrado municipal'!$E$9:$Q$220,12,FALSE)</f>
        <v>6412</v>
      </c>
      <c r="D131" s="93">
        <f>VLOOKUP($B131,'[2]Concentrado municipal'!$E$9:$Q$220,13,FALSE)</f>
        <v>6146</v>
      </c>
      <c r="E131" s="10">
        <f t="shared" si="2"/>
        <v>1.0432801822323463</v>
      </c>
      <c r="F131" s="10">
        <f t="shared" si="3"/>
        <v>3.4863976803794091E-3</v>
      </c>
      <c r="H131" s="1"/>
    </row>
    <row r="132" spans="1:8" ht="13.8" x14ac:dyDescent="0.25">
      <c r="A132">
        <v>123</v>
      </c>
      <c r="B132" s="36" t="s">
        <v>130</v>
      </c>
      <c r="C132" s="93">
        <f>VLOOKUP($B132,'[2]Concentrado municipal'!$E$9:$Q$220,12,FALSE)</f>
        <v>13843</v>
      </c>
      <c r="D132" s="93">
        <f>VLOOKUP($B132,'[2]Concentrado municipal'!$E$9:$Q$220,13,FALSE)</f>
        <v>8517</v>
      </c>
      <c r="E132" s="10">
        <f t="shared" si="2"/>
        <v>1.6253375601737701</v>
      </c>
      <c r="F132" s="10">
        <f t="shared" si="3"/>
        <v>5.4314969230014297E-3</v>
      </c>
      <c r="H132" s="1"/>
    </row>
    <row r="133" spans="1:8" ht="13.8" x14ac:dyDescent="0.25">
      <c r="A133">
        <v>124</v>
      </c>
      <c r="B133" s="36" t="s">
        <v>131</v>
      </c>
      <c r="C133" s="93">
        <f>VLOOKUP($B133,'[2]Concentrado municipal'!$E$9:$Q$220,12,FALSE)</f>
        <v>31194</v>
      </c>
      <c r="D133" s="93">
        <f>VLOOKUP($B133,'[2]Concentrado municipal'!$E$9:$Q$220,13,FALSE)</f>
        <v>31912</v>
      </c>
      <c r="E133" s="10">
        <f t="shared" si="2"/>
        <v>0.97750062672348959</v>
      </c>
      <c r="F133" s="10">
        <f t="shared" si="3"/>
        <v>3.2665778336611931E-3</v>
      </c>
      <c r="H133" s="1"/>
    </row>
    <row r="134" spans="1:8" ht="13.8" x14ac:dyDescent="0.25">
      <c r="A134">
        <v>125</v>
      </c>
      <c r="B134" s="36" t="s">
        <v>132</v>
      </c>
      <c r="C134" s="93">
        <f>VLOOKUP($B134,'[2]Concentrado municipal'!$E$9:$Q$220,12,FALSE)</f>
        <v>4586</v>
      </c>
      <c r="D134" s="93">
        <f>VLOOKUP($B134,'[2]Concentrado municipal'!$E$9:$Q$220,13,FALSE)</f>
        <v>3565</v>
      </c>
      <c r="E134" s="10">
        <f t="shared" si="2"/>
        <v>1.2863955119214587</v>
      </c>
      <c r="F134" s="10">
        <f t="shared" si="3"/>
        <v>4.2988320924652991E-3</v>
      </c>
      <c r="H134" s="1"/>
    </row>
    <row r="135" spans="1:8" ht="13.8" x14ac:dyDescent="0.25">
      <c r="A135">
        <v>126</v>
      </c>
      <c r="B135" s="36" t="s">
        <v>133</v>
      </c>
      <c r="C135" s="93">
        <f>VLOOKUP($B135,'[2]Concentrado municipal'!$E$9:$Q$220,12,FALSE)</f>
        <v>3376</v>
      </c>
      <c r="D135" s="93">
        <f>VLOOKUP($B135,'[2]Concentrado municipal'!$E$9:$Q$220,13,FALSE)</f>
        <v>2483</v>
      </c>
      <c r="E135" s="10">
        <f t="shared" si="2"/>
        <v>1.3596455900120821</v>
      </c>
      <c r="F135" s="10">
        <f t="shared" si="3"/>
        <v>4.5436166735318313E-3</v>
      </c>
      <c r="H135" s="1"/>
    </row>
    <row r="136" spans="1:8" ht="13.8" x14ac:dyDescent="0.25">
      <c r="A136">
        <v>127</v>
      </c>
      <c r="B136" s="36" t="s">
        <v>134</v>
      </c>
      <c r="C136" s="93">
        <f>VLOOKUP($B136,'[2]Concentrado municipal'!$E$9:$Q$220,12,FALSE)</f>
        <v>11244</v>
      </c>
      <c r="D136" s="93">
        <f>VLOOKUP($B136,'[2]Concentrado municipal'!$E$9:$Q$220,13,FALSE)</f>
        <v>9237</v>
      </c>
      <c r="E136" s="10">
        <f t="shared" si="2"/>
        <v>1.2172783371224423</v>
      </c>
      <c r="F136" s="10">
        <f t="shared" si="3"/>
        <v>4.067858704877263E-3</v>
      </c>
      <c r="H136" s="1"/>
    </row>
    <row r="137" spans="1:8" ht="13.8" x14ac:dyDescent="0.25">
      <c r="A137">
        <v>128</v>
      </c>
      <c r="B137" s="36" t="s">
        <v>135</v>
      </c>
      <c r="C137" s="93">
        <f>VLOOKUP($B137,'[2]Concentrado municipal'!$E$9:$Q$220,12,FALSE)</f>
        <v>9783</v>
      </c>
      <c r="D137" s="93">
        <f>VLOOKUP($B137,'[2]Concentrado municipal'!$E$9:$Q$220,13,FALSE)</f>
        <v>6635</v>
      </c>
      <c r="E137" s="10">
        <f t="shared" si="2"/>
        <v>1.4744536548605878</v>
      </c>
      <c r="F137" s="10">
        <f t="shared" si="3"/>
        <v>4.927278299424325E-3</v>
      </c>
      <c r="H137" s="1"/>
    </row>
    <row r="138" spans="1:8" ht="13.8" x14ac:dyDescent="0.25">
      <c r="A138">
        <v>129</v>
      </c>
      <c r="B138" s="36" t="s">
        <v>136</v>
      </c>
      <c r="C138" s="93">
        <f>VLOOKUP($B138,'[2]Concentrado municipal'!$E$9:$Q$220,12,FALSE)</f>
        <v>5613</v>
      </c>
      <c r="D138" s="93">
        <f>VLOOKUP($B138,'[2]Concentrado municipal'!$E$9:$Q$220,13,FALSE)</f>
        <v>4102</v>
      </c>
      <c r="E138" s="10">
        <f t="shared" si="2"/>
        <v>1.3683568990736226</v>
      </c>
      <c r="F138" s="10">
        <f t="shared" si="3"/>
        <v>4.5727278252842172E-3</v>
      </c>
      <c r="H138" s="1"/>
    </row>
    <row r="139" spans="1:8" ht="13.8" x14ac:dyDescent="0.25">
      <c r="A139">
        <v>130</v>
      </c>
      <c r="B139" s="36" t="s">
        <v>137</v>
      </c>
      <c r="C139" s="93">
        <f>VLOOKUP($B139,'[2]Concentrado municipal'!$E$9:$Q$220,12,FALSE)</f>
        <v>14545</v>
      </c>
      <c r="D139" s="93">
        <f>VLOOKUP($B139,'[2]Concentrado municipal'!$E$9:$Q$220,13,FALSE)</f>
        <v>7749</v>
      </c>
      <c r="E139" s="10">
        <f t="shared" ref="E139:E202" si="4">+C139/D139</f>
        <v>1.8770163892115113</v>
      </c>
      <c r="F139" s="10">
        <f t="shared" ref="F139:F202" si="5">+E139/$E$222</f>
        <v>6.2725485414461208E-3</v>
      </c>
      <c r="H139" s="1"/>
    </row>
    <row r="140" spans="1:8" ht="13.8" x14ac:dyDescent="0.25">
      <c r="A140">
        <v>131</v>
      </c>
      <c r="B140" s="36" t="s">
        <v>138</v>
      </c>
      <c r="C140" s="93">
        <f>VLOOKUP($B140,'[2]Concentrado municipal'!$E$9:$Q$220,12,FALSE)</f>
        <v>7613</v>
      </c>
      <c r="D140" s="93">
        <f>VLOOKUP($B140,'[2]Concentrado municipal'!$E$9:$Q$220,13,FALSE)</f>
        <v>12340</v>
      </c>
      <c r="E140" s="10">
        <f t="shared" si="4"/>
        <v>0.61693679092382492</v>
      </c>
      <c r="F140" s="10">
        <f t="shared" si="5"/>
        <v>2.0616580602683403E-3</v>
      </c>
      <c r="H140" s="1"/>
    </row>
    <row r="141" spans="1:8" ht="13.8" x14ac:dyDescent="0.25">
      <c r="A141">
        <v>132</v>
      </c>
      <c r="B141" s="36" t="s">
        <v>139</v>
      </c>
      <c r="C141" s="93">
        <f>VLOOKUP($B141,'[2]Concentrado municipal'!$E$9:$Q$220,12,FALSE)</f>
        <v>6427</v>
      </c>
      <c r="D141" s="93">
        <f>VLOOKUP($B141,'[2]Concentrado municipal'!$E$9:$Q$220,13,FALSE)</f>
        <v>2791</v>
      </c>
      <c r="E141" s="10">
        <f t="shared" si="4"/>
        <v>2.3027588677893229</v>
      </c>
      <c r="F141" s="10">
        <f t="shared" si="5"/>
        <v>7.6952800521479089E-3</v>
      </c>
      <c r="H141" s="1"/>
    </row>
    <row r="142" spans="1:8" ht="13.8" x14ac:dyDescent="0.25">
      <c r="A142">
        <v>133</v>
      </c>
      <c r="B142" s="36" t="s">
        <v>140</v>
      </c>
      <c r="C142" s="93">
        <f>VLOOKUP($B142,'[2]Concentrado municipal'!$E$9:$Q$220,12,FALSE)</f>
        <v>7727</v>
      </c>
      <c r="D142" s="93">
        <f>VLOOKUP($B142,'[2]Concentrado municipal'!$E$9:$Q$220,13,FALSE)</f>
        <v>5234</v>
      </c>
      <c r="E142" s="10">
        <f t="shared" si="4"/>
        <v>1.4763087504776462</v>
      </c>
      <c r="F142" s="10">
        <f t="shared" si="5"/>
        <v>4.9334775938864846E-3</v>
      </c>
      <c r="H142" s="1"/>
    </row>
    <row r="143" spans="1:8" ht="13.8" x14ac:dyDescent="0.25">
      <c r="A143">
        <v>134</v>
      </c>
      <c r="B143" s="36" t="s">
        <v>141</v>
      </c>
      <c r="C143" s="93">
        <f>VLOOKUP($B143,'[2]Concentrado municipal'!$E$9:$Q$220,12,FALSE)</f>
        <v>2614</v>
      </c>
      <c r="D143" s="93">
        <f>VLOOKUP($B143,'[2]Concentrado municipal'!$E$9:$Q$220,13,FALSE)</f>
        <v>1676</v>
      </c>
      <c r="E143" s="10">
        <f t="shared" si="4"/>
        <v>1.5596658711217184</v>
      </c>
      <c r="F143" s="10">
        <f t="shared" si="5"/>
        <v>5.2120375406830947E-3</v>
      </c>
      <c r="H143" s="1"/>
    </row>
    <row r="144" spans="1:8" ht="13.8" x14ac:dyDescent="0.25">
      <c r="A144">
        <v>135</v>
      </c>
      <c r="B144" s="36" t="s">
        <v>142</v>
      </c>
      <c r="C144" s="93">
        <f>VLOOKUP($B144,'[2]Concentrado municipal'!$E$9:$Q$220,12,FALSE)</f>
        <v>6709</v>
      </c>
      <c r="D144" s="93">
        <f>VLOOKUP($B144,'[2]Concentrado municipal'!$E$9:$Q$220,13,FALSE)</f>
        <v>5534</v>
      </c>
      <c r="E144" s="10">
        <f t="shared" si="4"/>
        <v>1.2123238164076617</v>
      </c>
      <c r="F144" s="10">
        <f t="shared" si="5"/>
        <v>4.0513018586708664E-3</v>
      </c>
      <c r="H144" s="1"/>
    </row>
    <row r="145" spans="1:8" ht="13.8" x14ac:dyDescent="0.25">
      <c r="A145">
        <v>136</v>
      </c>
      <c r="B145" s="36" t="s">
        <v>143</v>
      </c>
      <c r="C145" s="93">
        <f>VLOOKUP($B145,'[2]Concentrado municipal'!$E$9:$Q$220,12,FALSE)</f>
        <v>944</v>
      </c>
      <c r="D145" s="93">
        <f>VLOOKUP($B145,'[2]Concentrado municipal'!$E$9:$Q$220,13,FALSE)</f>
        <v>699</v>
      </c>
      <c r="E145" s="10">
        <f t="shared" si="4"/>
        <v>1.3505007153075823</v>
      </c>
      <c r="F145" s="10">
        <f t="shared" si="5"/>
        <v>4.5130566470882082E-3</v>
      </c>
      <c r="H145" s="1"/>
    </row>
    <row r="146" spans="1:8" ht="13.8" x14ac:dyDescent="0.25">
      <c r="A146">
        <v>137</v>
      </c>
      <c r="B146" s="36" t="s">
        <v>144</v>
      </c>
      <c r="C146" s="93">
        <f>VLOOKUP($B146,'[2]Concentrado municipal'!$E$9:$Q$220,12,FALSE)</f>
        <v>3261</v>
      </c>
      <c r="D146" s="93">
        <f>VLOOKUP($B146,'[2]Concentrado municipal'!$E$9:$Q$220,13,FALSE)</f>
        <v>2762</v>
      </c>
      <c r="E146" s="10">
        <f t="shared" si="4"/>
        <v>1.1806661839246924</v>
      </c>
      <c r="F146" s="10">
        <f t="shared" si="5"/>
        <v>3.9455094758243303E-3</v>
      </c>
      <c r="H146" s="1"/>
    </row>
    <row r="147" spans="1:8" ht="13.8" x14ac:dyDescent="0.25">
      <c r="A147">
        <v>138</v>
      </c>
      <c r="B147" s="36" t="s">
        <v>145</v>
      </c>
      <c r="C147" s="93">
        <f>VLOOKUP($B147,'[2]Concentrado municipal'!$E$9:$Q$220,12,FALSE)</f>
        <v>2207</v>
      </c>
      <c r="D147" s="93">
        <f>VLOOKUP($B147,'[2]Concentrado municipal'!$E$9:$Q$220,13,FALSE)</f>
        <v>1456</v>
      </c>
      <c r="E147" s="10">
        <f t="shared" si="4"/>
        <v>1.5157967032967032</v>
      </c>
      <c r="F147" s="10">
        <f t="shared" si="5"/>
        <v>5.0654370707901037E-3</v>
      </c>
      <c r="H147" s="1"/>
    </row>
    <row r="148" spans="1:8" ht="13.8" x14ac:dyDescent="0.25">
      <c r="A148">
        <v>139</v>
      </c>
      <c r="B148" s="36" t="s">
        <v>146</v>
      </c>
      <c r="C148" s="93">
        <f>VLOOKUP($B148,'[2]Concentrado municipal'!$E$9:$Q$220,12,FALSE)</f>
        <v>369</v>
      </c>
      <c r="D148" s="93">
        <f>VLOOKUP($B148,'[2]Concentrado municipal'!$E$9:$Q$220,13,FALSE)</f>
        <v>362</v>
      </c>
      <c r="E148" s="10">
        <f t="shared" si="4"/>
        <v>1.0193370165745856</v>
      </c>
      <c r="F148" s="10">
        <f t="shared" si="5"/>
        <v>3.4063852363286256E-3</v>
      </c>
      <c r="H148" s="1"/>
    </row>
    <row r="149" spans="1:8" ht="13.8" x14ac:dyDescent="0.25">
      <c r="A149">
        <v>140</v>
      </c>
      <c r="B149" s="36" t="s">
        <v>147</v>
      </c>
      <c r="C149" s="93">
        <f>VLOOKUP($B149,'[2]Concentrado municipal'!$E$9:$Q$220,12,FALSE)</f>
        <v>1160</v>
      </c>
      <c r="D149" s="93">
        <f>VLOOKUP($B149,'[2]Concentrado municipal'!$E$9:$Q$220,13,FALSE)</f>
        <v>779</v>
      </c>
      <c r="E149" s="10">
        <f t="shared" si="4"/>
        <v>1.4890885750962772</v>
      </c>
      <c r="F149" s="10">
        <f t="shared" si="5"/>
        <v>4.9761847704099709E-3</v>
      </c>
      <c r="H149" s="1"/>
    </row>
    <row r="150" spans="1:8" ht="13.8" x14ac:dyDescent="0.25">
      <c r="A150">
        <v>141</v>
      </c>
      <c r="B150" s="36" t="s">
        <v>148</v>
      </c>
      <c r="C150" s="93">
        <f>VLOOKUP($B150,'[2]Concentrado municipal'!$E$9:$Q$220,12,FALSE)</f>
        <v>31389</v>
      </c>
      <c r="D150" s="93">
        <f>VLOOKUP($B150,'[2]Concentrado municipal'!$E$9:$Q$220,13,FALSE)</f>
        <v>37383</v>
      </c>
      <c r="E150" s="10">
        <f t="shared" si="4"/>
        <v>0.83965973838375729</v>
      </c>
      <c r="F150" s="10">
        <f t="shared" si="5"/>
        <v>2.805945913728822E-3</v>
      </c>
      <c r="H150" s="1"/>
    </row>
    <row r="151" spans="1:8" ht="13.8" x14ac:dyDescent="0.25">
      <c r="A151">
        <v>142</v>
      </c>
      <c r="B151" s="36" t="s">
        <v>149</v>
      </c>
      <c r="C151" s="93">
        <f>VLOOKUP($B151,'[2]Concentrado municipal'!$E$9:$Q$220,12,FALSE)</f>
        <v>9506</v>
      </c>
      <c r="D151" s="93">
        <f>VLOOKUP($B151,'[2]Concentrado municipal'!$E$9:$Q$220,13,FALSE)</f>
        <v>6424</v>
      </c>
      <c r="E151" s="10">
        <f t="shared" si="4"/>
        <v>1.4797633872976339</v>
      </c>
      <c r="F151" s="10">
        <f t="shared" si="5"/>
        <v>4.9450221798959569E-3</v>
      </c>
      <c r="H151" s="1"/>
    </row>
    <row r="152" spans="1:8" ht="13.8" x14ac:dyDescent="0.25">
      <c r="A152">
        <v>143</v>
      </c>
      <c r="B152" s="36" t="s">
        <v>150</v>
      </c>
      <c r="C152" s="93">
        <f>VLOOKUP($B152,'[2]Concentrado municipal'!$E$9:$Q$220,12,FALSE)</f>
        <v>13248</v>
      </c>
      <c r="D152" s="93">
        <f>VLOOKUP($B152,'[2]Concentrado municipal'!$E$9:$Q$220,13,FALSE)</f>
        <v>13474</v>
      </c>
      <c r="E152" s="10">
        <f t="shared" si="4"/>
        <v>0.9832269556182277</v>
      </c>
      <c r="F152" s="10">
        <f t="shared" si="5"/>
        <v>3.2857138817868141E-3</v>
      </c>
      <c r="H152" s="1"/>
    </row>
    <row r="153" spans="1:8" ht="13.8" x14ac:dyDescent="0.25">
      <c r="A153">
        <v>144</v>
      </c>
      <c r="B153" s="36" t="s">
        <v>151</v>
      </c>
      <c r="C153" s="93">
        <f>VLOOKUP($B153,'[2]Concentrado municipal'!$E$9:$Q$220,12,FALSE)</f>
        <v>10251</v>
      </c>
      <c r="D153" s="93">
        <f>VLOOKUP($B153,'[2]Concentrado municipal'!$E$9:$Q$220,13,FALSE)</f>
        <v>6171</v>
      </c>
      <c r="E153" s="10">
        <f t="shared" si="4"/>
        <v>1.6611570247933884</v>
      </c>
      <c r="F153" s="10">
        <f t="shared" si="5"/>
        <v>5.5511971727416846E-3</v>
      </c>
      <c r="H153" s="1"/>
    </row>
    <row r="154" spans="1:8" ht="13.8" x14ac:dyDescent="0.25">
      <c r="A154">
        <v>145</v>
      </c>
      <c r="B154" s="36" t="s">
        <v>152</v>
      </c>
      <c r="C154" s="93">
        <f>VLOOKUP($B154,'[2]Concentrado municipal'!$E$9:$Q$220,12,FALSE)</f>
        <v>2391</v>
      </c>
      <c r="D154" s="93">
        <f>VLOOKUP($B154,'[2]Concentrado municipal'!$E$9:$Q$220,13,FALSE)</f>
        <v>2058</v>
      </c>
      <c r="E154" s="10">
        <f t="shared" si="4"/>
        <v>1.161807580174927</v>
      </c>
      <c r="F154" s="10">
        <f t="shared" si="5"/>
        <v>3.8824884451480915E-3</v>
      </c>
      <c r="H154" s="1"/>
    </row>
    <row r="155" spans="1:8" ht="13.8" x14ac:dyDescent="0.25">
      <c r="A155">
        <v>146</v>
      </c>
      <c r="B155" s="36" t="s">
        <v>153</v>
      </c>
      <c r="C155" s="93">
        <f>VLOOKUP($B155,'[2]Concentrado municipal'!$E$9:$Q$220,12,FALSE)</f>
        <v>699</v>
      </c>
      <c r="D155" s="93">
        <f>VLOOKUP($B155,'[2]Concentrado municipal'!$E$9:$Q$220,13,FALSE)</f>
        <v>452</v>
      </c>
      <c r="E155" s="10">
        <f t="shared" si="4"/>
        <v>1.5464601769911503</v>
      </c>
      <c r="F155" s="10">
        <f t="shared" si="5"/>
        <v>5.1679072081332158E-3</v>
      </c>
      <c r="H155" s="1"/>
    </row>
    <row r="156" spans="1:8" ht="13.8" x14ac:dyDescent="0.25">
      <c r="A156">
        <v>147</v>
      </c>
      <c r="B156" s="36" t="s">
        <v>154</v>
      </c>
      <c r="C156" s="93">
        <f>VLOOKUP($B156,'[2]Concentrado municipal'!$E$9:$Q$220,12,FALSE)</f>
        <v>13929</v>
      </c>
      <c r="D156" s="93">
        <f>VLOOKUP($B156,'[2]Concentrado municipal'!$E$9:$Q$220,13,FALSE)</f>
        <v>13674</v>
      </c>
      <c r="E156" s="10">
        <f t="shared" si="4"/>
        <v>1.0186485300570425</v>
      </c>
      <c r="F156" s="10">
        <f t="shared" si="5"/>
        <v>3.404084475863111E-3</v>
      </c>
      <c r="H156" s="1"/>
    </row>
    <row r="157" spans="1:8" ht="13.8" x14ac:dyDescent="0.25">
      <c r="A157">
        <v>148</v>
      </c>
      <c r="B157" s="36" t="s">
        <v>155</v>
      </c>
      <c r="C157" s="93">
        <f>VLOOKUP($B157,'[2]Concentrado municipal'!$E$9:$Q$220,12,FALSE)</f>
        <v>5214</v>
      </c>
      <c r="D157" s="93">
        <f>VLOOKUP($B157,'[2]Concentrado municipal'!$E$9:$Q$220,13,FALSE)</f>
        <v>3884</v>
      </c>
      <c r="E157" s="10">
        <f t="shared" si="4"/>
        <v>1.3424304840370751</v>
      </c>
      <c r="F157" s="10">
        <f t="shared" si="5"/>
        <v>4.4860878269564787E-3</v>
      </c>
      <c r="H157" s="1"/>
    </row>
    <row r="158" spans="1:8" ht="13.8" x14ac:dyDescent="0.25">
      <c r="A158">
        <v>149</v>
      </c>
      <c r="B158" s="36" t="s">
        <v>156</v>
      </c>
      <c r="C158" s="93">
        <f>VLOOKUP($B158,'[2]Concentrado municipal'!$E$9:$Q$220,12,FALSE)</f>
        <v>18640</v>
      </c>
      <c r="D158" s="93">
        <f>VLOOKUP($B158,'[2]Concentrado municipal'!$E$9:$Q$220,13,FALSE)</f>
        <v>13534</v>
      </c>
      <c r="E158" s="10">
        <f t="shared" si="4"/>
        <v>1.3772720555637654</v>
      </c>
      <c r="F158" s="10">
        <f t="shared" si="5"/>
        <v>4.6025201873330646E-3</v>
      </c>
      <c r="H158" s="1"/>
    </row>
    <row r="159" spans="1:8" ht="13.8" x14ac:dyDescent="0.25">
      <c r="A159">
        <v>150</v>
      </c>
      <c r="B159" s="36" t="s">
        <v>157</v>
      </c>
      <c r="C159" s="93">
        <f>VLOOKUP($B159,'[2]Concentrado municipal'!$E$9:$Q$220,12,FALSE)</f>
        <v>2504</v>
      </c>
      <c r="D159" s="93">
        <f>VLOOKUP($B159,'[2]Concentrado municipal'!$E$9:$Q$220,13,FALSE)</f>
        <v>2052</v>
      </c>
      <c r="E159" s="10">
        <f t="shared" si="4"/>
        <v>1.2202729044834308</v>
      </c>
      <c r="F159" s="10">
        <f t="shared" si="5"/>
        <v>4.0778658466584386E-3</v>
      </c>
      <c r="H159" s="1"/>
    </row>
    <row r="160" spans="1:8" ht="13.8" x14ac:dyDescent="0.25">
      <c r="A160">
        <v>151</v>
      </c>
      <c r="B160" s="36" t="s">
        <v>158</v>
      </c>
      <c r="C160" s="93">
        <f>VLOOKUP($B160,'[2]Concentrado municipal'!$E$9:$Q$220,12,FALSE)</f>
        <v>7000</v>
      </c>
      <c r="D160" s="93">
        <f>VLOOKUP($B160,'[2]Concentrado municipal'!$E$9:$Q$220,13,FALSE)</f>
        <v>4710</v>
      </c>
      <c r="E160" s="10">
        <f t="shared" si="4"/>
        <v>1.4861995753715498</v>
      </c>
      <c r="F160" s="10">
        <f t="shared" si="5"/>
        <v>4.9665304109095774E-3</v>
      </c>
      <c r="H160" s="1"/>
    </row>
    <row r="161" spans="1:8" ht="13.8" x14ac:dyDescent="0.25">
      <c r="A161">
        <v>152</v>
      </c>
      <c r="B161" s="36" t="s">
        <v>159</v>
      </c>
      <c r="C161" s="93">
        <f>VLOOKUP($B161,'[2]Concentrado municipal'!$E$9:$Q$220,12,FALSE)</f>
        <v>1997</v>
      </c>
      <c r="D161" s="93">
        <f>VLOOKUP($B161,'[2]Concentrado municipal'!$E$9:$Q$220,13,FALSE)</f>
        <v>1542</v>
      </c>
      <c r="E161" s="10">
        <f t="shared" si="4"/>
        <v>1.2950713359273671</v>
      </c>
      <c r="F161" s="10">
        <f t="shared" si="5"/>
        <v>4.32782466148435E-3</v>
      </c>
      <c r="H161" s="1"/>
    </row>
    <row r="162" spans="1:8" ht="13.8" x14ac:dyDescent="0.25">
      <c r="A162">
        <v>153</v>
      </c>
      <c r="B162" s="36" t="s">
        <v>160</v>
      </c>
      <c r="C162" s="93">
        <f>VLOOKUP($B162,'[2]Concentrado municipal'!$E$9:$Q$220,12,FALSE)</f>
        <v>1867</v>
      </c>
      <c r="D162" s="93">
        <f>VLOOKUP($B162,'[2]Concentrado municipal'!$E$9:$Q$220,13,FALSE)</f>
        <v>1048</v>
      </c>
      <c r="E162" s="10">
        <f t="shared" si="4"/>
        <v>1.7814885496183206</v>
      </c>
      <c r="F162" s="10">
        <f t="shared" si="5"/>
        <v>5.9533169064152312E-3</v>
      </c>
      <c r="H162" s="1"/>
    </row>
    <row r="163" spans="1:8" ht="13.8" x14ac:dyDescent="0.25">
      <c r="A163">
        <v>154</v>
      </c>
      <c r="B163" s="36" t="s">
        <v>161</v>
      </c>
      <c r="C163" s="93">
        <f>VLOOKUP($B163,'[2]Concentrado municipal'!$E$9:$Q$220,12,FALSE)</f>
        <v>2679</v>
      </c>
      <c r="D163" s="93">
        <f>VLOOKUP($B163,'[2]Concentrado municipal'!$E$9:$Q$220,13,FALSE)</f>
        <v>2347</v>
      </c>
      <c r="E163" s="10">
        <f t="shared" si="4"/>
        <v>1.1414571793779293</v>
      </c>
      <c r="F163" s="10">
        <f t="shared" si="5"/>
        <v>3.8144821786228037E-3</v>
      </c>
      <c r="H163" s="1"/>
    </row>
    <row r="164" spans="1:8" ht="13.8" x14ac:dyDescent="0.25">
      <c r="A164">
        <v>155</v>
      </c>
      <c r="B164" s="36" t="s">
        <v>162</v>
      </c>
      <c r="C164" s="93">
        <f>VLOOKUP($B164,'[2]Concentrado municipal'!$E$9:$Q$220,12,FALSE)</f>
        <v>45260</v>
      </c>
      <c r="D164" s="93">
        <f>VLOOKUP($B164,'[2]Concentrado municipal'!$E$9:$Q$220,13,FALSE)</f>
        <v>30101</v>
      </c>
      <c r="E164" s="10">
        <f t="shared" si="4"/>
        <v>1.5036045314109165</v>
      </c>
      <c r="F164" s="10">
        <f t="shared" si="5"/>
        <v>5.0246936918730035E-3</v>
      </c>
      <c r="H164" s="1"/>
    </row>
    <row r="165" spans="1:8" ht="13.8" x14ac:dyDescent="0.25">
      <c r="A165">
        <v>156</v>
      </c>
      <c r="B165" s="36" t="s">
        <v>163</v>
      </c>
      <c r="C165" s="93">
        <f>VLOOKUP($B165,'[2]Concentrado municipal'!$E$9:$Q$220,12,FALSE)</f>
        <v>2256</v>
      </c>
      <c r="D165" s="93">
        <f>VLOOKUP($B165,'[2]Concentrado municipal'!$E$9:$Q$220,13,FALSE)</f>
        <v>1781</v>
      </c>
      <c r="E165" s="10">
        <f t="shared" si="4"/>
        <v>1.2667040988208871</v>
      </c>
      <c r="F165" s="10">
        <f t="shared" si="5"/>
        <v>4.2330280082639414E-3</v>
      </c>
      <c r="H165" s="1"/>
    </row>
    <row r="166" spans="1:8" ht="13.8" x14ac:dyDescent="0.25">
      <c r="A166">
        <v>157</v>
      </c>
      <c r="B166" s="36" t="s">
        <v>164</v>
      </c>
      <c r="C166" s="93">
        <f>VLOOKUP($B166,'[2]Concentrado municipal'!$E$9:$Q$220,12,FALSE)</f>
        <v>5209</v>
      </c>
      <c r="D166" s="93">
        <f>VLOOKUP($B166,'[2]Concentrado municipal'!$E$9:$Q$220,13,FALSE)</f>
        <v>4735</v>
      </c>
      <c r="E166" s="10">
        <f t="shared" si="4"/>
        <v>1.1001055966209081</v>
      </c>
      <c r="F166" s="10">
        <f t="shared" si="5"/>
        <v>3.676294887558179E-3</v>
      </c>
      <c r="H166" s="1"/>
    </row>
    <row r="167" spans="1:8" ht="13.8" x14ac:dyDescent="0.25">
      <c r="A167">
        <v>158</v>
      </c>
      <c r="B167" s="36" t="s">
        <v>165</v>
      </c>
      <c r="C167" s="93">
        <f>VLOOKUP($B167,'[2]Concentrado municipal'!$E$9:$Q$220,12,FALSE)</f>
        <v>6500</v>
      </c>
      <c r="D167" s="93">
        <f>VLOOKUP($B167,'[2]Concentrado municipal'!$E$9:$Q$220,13,FALSE)</f>
        <v>4520</v>
      </c>
      <c r="E167" s="10">
        <f t="shared" si="4"/>
        <v>1.4380530973451326</v>
      </c>
      <c r="F167" s="10">
        <f t="shared" si="5"/>
        <v>4.8056361735144349E-3</v>
      </c>
      <c r="H167" s="1"/>
    </row>
    <row r="168" spans="1:8" ht="13.8" x14ac:dyDescent="0.25">
      <c r="A168">
        <v>159</v>
      </c>
      <c r="B168" s="36" t="s">
        <v>166</v>
      </c>
      <c r="C168" s="93">
        <f>VLOOKUP($B168,'[2]Concentrado municipal'!$E$9:$Q$220,12,FALSE)</f>
        <v>20124</v>
      </c>
      <c r="D168" s="93">
        <f>VLOOKUP($B168,'[2]Concentrado municipal'!$E$9:$Q$220,13,FALSE)</f>
        <v>18284</v>
      </c>
      <c r="E168" s="10">
        <f t="shared" si="4"/>
        <v>1.1006344344782324</v>
      </c>
      <c r="F168" s="10">
        <f t="shared" si="5"/>
        <v>3.6780621396448878E-3</v>
      </c>
      <c r="H168" s="1"/>
    </row>
    <row r="169" spans="1:8" ht="13.8" x14ac:dyDescent="0.25">
      <c r="A169">
        <v>160</v>
      </c>
      <c r="B169" s="36" t="s">
        <v>167</v>
      </c>
      <c r="C169" s="93">
        <f>VLOOKUP($B169,'[2]Concentrado municipal'!$E$9:$Q$220,12,FALSE)</f>
        <v>40166</v>
      </c>
      <c r="D169" s="93">
        <f>VLOOKUP($B169,'[2]Concentrado municipal'!$E$9:$Q$220,13,FALSE)</f>
        <v>20306</v>
      </c>
      <c r="E169" s="10">
        <f t="shared" si="4"/>
        <v>1.9780360484585837</v>
      </c>
      <c r="F169" s="10">
        <f t="shared" si="5"/>
        <v>6.6101325497209713E-3</v>
      </c>
      <c r="H169" s="1"/>
    </row>
    <row r="170" spans="1:8" ht="13.8" x14ac:dyDescent="0.25">
      <c r="A170">
        <v>161</v>
      </c>
      <c r="B170" s="36" t="s">
        <v>168</v>
      </c>
      <c r="C170" s="93">
        <f>VLOOKUP($B170,'[2]Concentrado municipal'!$E$9:$Q$220,12,FALSE)</f>
        <v>8336</v>
      </c>
      <c r="D170" s="93">
        <f>VLOOKUP($B170,'[2]Concentrado municipal'!$E$9:$Q$220,13,FALSE)</f>
        <v>7677</v>
      </c>
      <c r="E170" s="10">
        <f t="shared" si="4"/>
        <v>1.0858408232382442</v>
      </c>
      <c r="F170" s="10">
        <f t="shared" si="5"/>
        <v>3.6286253605419148E-3</v>
      </c>
      <c r="H170" s="1"/>
    </row>
    <row r="171" spans="1:8" ht="13.8" x14ac:dyDescent="0.25">
      <c r="A171">
        <v>162</v>
      </c>
      <c r="B171" s="36" t="s">
        <v>169</v>
      </c>
      <c r="C171" s="93">
        <f>VLOOKUP($B171,'[2]Concentrado municipal'!$E$9:$Q$220,12,FALSE)</f>
        <v>1555</v>
      </c>
      <c r="D171" s="93">
        <f>VLOOKUP($B171,'[2]Concentrado municipal'!$E$9:$Q$220,13,FALSE)</f>
        <v>1158</v>
      </c>
      <c r="E171" s="10">
        <f t="shared" si="4"/>
        <v>1.342832469775475</v>
      </c>
      <c r="F171" s="10">
        <f t="shared" si="5"/>
        <v>4.4874311690133598E-3</v>
      </c>
      <c r="H171" s="1"/>
    </row>
    <row r="172" spans="1:8" ht="13.8" x14ac:dyDescent="0.25">
      <c r="A172">
        <v>163</v>
      </c>
      <c r="B172" s="36" t="s">
        <v>170</v>
      </c>
      <c r="C172" s="93">
        <f>VLOOKUP($B172,'[2]Concentrado municipal'!$E$9:$Q$220,12,FALSE)</f>
        <v>1685</v>
      </c>
      <c r="D172" s="93">
        <f>VLOOKUP($B172,'[2]Concentrado municipal'!$E$9:$Q$220,13,FALSE)</f>
        <v>1531</v>
      </c>
      <c r="E172" s="10">
        <f t="shared" si="4"/>
        <v>1.1005878510777269</v>
      </c>
      <c r="F172" s="10">
        <f t="shared" si="5"/>
        <v>3.6779064688459667E-3</v>
      </c>
      <c r="H172" s="1"/>
    </row>
    <row r="173" spans="1:8" ht="13.8" x14ac:dyDescent="0.25">
      <c r="A173">
        <v>164</v>
      </c>
      <c r="B173" s="36" t="s">
        <v>171</v>
      </c>
      <c r="C173" s="93">
        <f>VLOOKUP($B173,'[2]Concentrado municipal'!$E$9:$Q$220,12,FALSE)</f>
        <v>2057</v>
      </c>
      <c r="D173" s="93">
        <f>VLOOKUP($B173,'[2]Concentrado municipal'!$E$9:$Q$220,13,FALSE)</f>
        <v>1309</v>
      </c>
      <c r="E173" s="10">
        <f t="shared" si="4"/>
        <v>1.5714285714285714</v>
      </c>
      <c r="F173" s="10">
        <f t="shared" si="5"/>
        <v>5.2513457263107192E-3</v>
      </c>
      <c r="H173" s="1"/>
    </row>
    <row r="174" spans="1:8" ht="13.8" x14ac:dyDescent="0.25">
      <c r="A174">
        <v>165</v>
      </c>
      <c r="B174" s="36" t="s">
        <v>172</v>
      </c>
      <c r="C174" s="93">
        <f>VLOOKUP($B174,'[2]Concentrado municipal'!$E$9:$Q$220,12,FALSE)</f>
        <v>3068</v>
      </c>
      <c r="D174" s="93">
        <f>VLOOKUP($B174,'[2]Concentrado municipal'!$E$9:$Q$220,13,FALSE)</f>
        <v>2059</v>
      </c>
      <c r="E174" s="10">
        <f t="shared" si="4"/>
        <v>1.4900437105390967</v>
      </c>
      <c r="F174" s="10">
        <f t="shared" si="5"/>
        <v>4.9793766090445056E-3</v>
      </c>
      <c r="H174" s="1"/>
    </row>
    <row r="175" spans="1:8" ht="13.8" x14ac:dyDescent="0.25">
      <c r="A175">
        <v>166</v>
      </c>
      <c r="B175" s="36" t="s">
        <v>173</v>
      </c>
      <c r="C175" s="93">
        <f>VLOOKUP($B175,'[2]Concentrado municipal'!$E$9:$Q$220,12,FALSE)</f>
        <v>2223</v>
      </c>
      <c r="D175" s="93">
        <f>VLOOKUP($B175,'[2]Concentrado municipal'!$E$9:$Q$220,13,FALSE)</f>
        <v>1238</v>
      </c>
      <c r="E175" s="10">
        <f t="shared" si="4"/>
        <v>1.795638126009693</v>
      </c>
      <c r="F175" s="10">
        <f t="shared" si="5"/>
        <v>6.0006014721046483E-3</v>
      </c>
      <c r="H175" s="1"/>
    </row>
    <row r="176" spans="1:8" ht="13.8" x14ac:dyDescent="0.25">
      <c r="A176">
        <v>167</v>
      </c>
      <c r="B176" s="36" t="s">
        <v>174</v>
      </c>
      <c r="C176" s="93">
        <f>VLOOKUP($B176,'[2]Concentrado municipal'!$E$9:$Q$220,12,FALSE)</f>
        <v>5151</v>
      </c>
      <c r="D176" s="93">
        <f>VLOOKUP($B176,'[2]Concentrado municipal'!$E$9:$Q$220,13,FALSE)</f>
        <v>3721</v>
      </c>
      <c r="E176" s="10">
        <f t="shared" si="4"/>
        <v>1.3843052942757323</v>
      </c>
      <c r="F176" s="10">
        <f t="shared" si="5"/>
        <v>4.6260236215481081E-3</v>
      </c>
      <c r="H176" s="1"/>
    </row>
    <row r="177" spans="1:8" ht="13.8" x14ac:dyDescent="0.25">
      <c r="A177">
        <v>168</v>
      </c>
      <c r="B177" s="36" t="s">
        <v>175</v>
      </c>
      <c r="C177" s="93">
        <f>VLOOKUP($B177,'[2]Concentrado municipal'!$E$9:$Q$220,12,FALSE)</f>
        <v>8529</v>
      </c>
      <c r="D177" s="93">
        <f>VLOOKUP($B177,'[2]Concentrado municipal'!$E$9:$Q$220,13,FALSE)</f>
        <v>4456</v>
      </c>
      <c r="E177" s="10">
        <f t="shared" si="4"/>
        <v>1.914048473967684</v>
      </c>
      <c r="F177" s="10">
        <f t="shared" si="5"/>
        <v>6.3963010832774779E-3</v>
      </c>
      <c r="H177" s="1"/>
    </row>
    <row r="178" spans="1:8" ht="13.8" x14ac:dyDescent="0.25">
      <c r="A178">
        <v>169</v>
      </c>
      <c r="B178" s="36" t="s">
        <v>176</v>
      </c>
      <c r="C178" s="93">
        <f>VLOOKUP($B178,'[2]Concentrado municipal'!$E$9:$Q$220,12,FALSE)</f>
        <v>6987</v>
      </c>
      <c r="D178" s="93">
        <f>VLOOKUP($B178,'[2]Concentrado municipal'!$E$9:$Q$220,13,FALSE)</f>
        <v>3535</v>
      </c>
      <c r="E178" s="10">
        <f t="shared" si="4"/>
        <v>1.9765205091937765</v>
      </c>
      <c r="F178" s="10">
        <f t="shared" si="5"/>
        <v>6.6050679729492343E-3</v>
      </c>
      <c r="H178" s="1"/>
    </row>
    <row r="179" spans="1:8" ht="13.8" x14ac:dyDescent="0.25">
      <c r="A179">
        <v>170</v>
      </c>
      <c r="B179" s="36" t="s">
        <v>177</v>
      </c>
      <c r="C179" s="93">
        <f>VLOOKUP($B179,'[2]Concentrado municipal'!$E$9:$Q$220,12,FALSE)</f>
        <v>7999</v>
      </c>
      <c r="D179" s="93">
        <f>VLOOKUP($B179,'[2]Concentrado municipal'!$E$9:$Q$220,13,FALSE)</f>
        <v>6182</v>
      </c>
      <c r="E179" s="10">
        <f t="shared" si="4"/>
        <v>1.2939178259462958</v>
      </c>
      <c r="F179" s="10">
        <f t="shared" si="5"/>
        <v>4.3239699016693056E-3</v>
      </c>
      <c r="H179" s="1"/>
    </row>
    <row r="180" spans="1:8" ht="13.8" x14ac:dyDescent="0.25">
      <c r="A180">
        <v>171</v>
      </c>
      <c r="B180" s="36" t="s">
        <v>178</v>
      </c>
      <c r="C180" s="93">
        <f>VLOOKUP($B180,'[2]Concentrado municipal'!$E$9:$Q$220,12,FALSE)</f>
        <v>2924</v>
      </c>
      <c r="D180" s="93">
        <f>VLOOKUP($B180,'[2]Concentrado municipal'!$E$9:$Q$220,13,FALSE)</f>
        <v>2224</v>
      </c>
      <c r="E180" s="10">
        <f t="shared" si="4"/>
        <v>1.314748201438849</v>
      </c>
      <c r="F180" s="10">
        <f t="shared" si="5"/>
        <v>4.3935801310549293E-3</v>
      </c>
      <c r="H180" s="1"/>
    </row>
    <row r="181" spans="1:8" ht="13.8" x14ac:dyDescent="0.25">
      <c r="A181">
        <v>172</v>
      </c>
      <c r="B181" s="36" t="s">
        <v>179</v>
      </c>
      <c r="C181" s="93">
        <f>VLOOKUP($B181,'[2]Concentrado municipal'!$E$9:$Q$220,12,FALSE)</f>
        <v>7830</v>
      </c>
      <c r="D181" s="93">
        <f>VLOOKUP($B181,'[2]Concentrado municipal'!$E$9:$Q$220,13,FALSE)</f>
        <v>4090</v>
      </c>
      <c r="E181" s="10">
        <f t="shared" si="4"/>
        <v>1.9144254278728607</v>
      </c>
      <c r="F181" s="10">
        <f t="shared" si="5"/>
        <v>6.3975607748186381E-3</v>
      </c>
      <c r="H181" s="1"/>
    </row>
    <row r="182" spans="1:8" ht="13.8" x14ac:dyDescent="0.25">
      <c r="A182">
        <v>173</v>
      </c>
      <c r="B182" s="36" t="s">
        <v>180</v>
      </c>
      <c r="C182" s="93">
        <f>VLOOKUP($B182,'[2]Concentrado municipal'!$E$9:$Q$220,12,FALSE)</f>
        <v>19178</v>
      </c>
      <c r="D182" s="93">
        <f>VLOOKUP($B182,'[2]Concentrado municipal'!$E$9:$Q$220,13,FALSE)</f>
        <v>14951</v>
      </c>
      <c r="E182" s="10">
        <f t="shared" si="4"/>
        <v>1.282723563641228</v>
      </c>
      <c r="F182" s="10">
        <f t="shared" si="5"/>
        <v>4.2865613025234476E-3</v>
      </c>
      <c r="H182" s="1"/>
    </row>
    <row r="183" spans="1:8" ht="13.8" x14ac:dyDescent="0.25">
      <c r="A183">
        <v>174</v>
      </c>
      <c r="B183" s="36" t="s">
        <v>181</v>
      </c>
      <c r="C183" s="93">
        <f>VLOOKUP($B183,'[2]Concentrado municipal'!$E$9:$Q$220,12,FALSE)</f>
        <v>9283</v>
      </c>
      <c r="D183" s="93">
        <f>VLOOKUP($B183,'[2]Concentrado municipal'!$E$9:$Q$220,13,FALSE)</f>
        <v>9149</v>
      </c>
      <c r="E183" s="10">
        <f t="shared" si="4"/>
        <v>1.0146464094436551</v>
      </c>
      <c r="F183" s="10">
        <f t="shared" si="5"/>
        <v>3.3907103274217437E-3</v>
      </c>
      <c r="H183" s="1"/>
    </row>
    <row r="184" spans="1:8" ht="13.8" x14ac:dyDescent="0.25">
      <c r="A184">
        <v>175</v>
      </c>
      <c r="B184" s="36" t="s">
        <v>182</v>
      </c>
      <c r="C184" s="93">
        <f>VLOOKUP($B184,'[2]Concentrado municipal'!$E$9:$Q$220,12,FALSE)</f>
        <v>25252</v>
      </c>
      <c r="D184" s="93">
        <f>VLOOKUP($B184,'[2]Concentrado municipal'!$E$9:$Q$220,13,FALSE)</f>
        <v>13952</v>
      </c>
      <c r="E184" s="10">
        <f t="shared" si="4"/>
        <v>1.8099197247706422</v>
      </c>
      <c r="F184" s="10">
        <f t="shared" si="5"/>
        <v>6.0483272255889538E-3</v>
      </c>
      <c r="H184" s="1"/>
    </row>
    <row r="185" spans="1:8" ht="13.8" x14ac:dyDescent="0.25">
      <c r="A185">
        <v>176</v>
      </c>
      <c r="B185" s="36" t="s">
        <v>183</v>
      </c>
      <c r="C185" s="93">
        <f>VLOOKUP($B185,'[2]Concentrado municipal'!$E$9:$Q$220,12,FALSE)</f>
        <v>882</v>
      </c>
      <c r="D185" s="93">
        <f>VLOOKUP($B185,'[2]Concentrado municipal'!$E$9:$Q$220,13,FALSE)</f>
        <v>822</v>
      </c>
      <c r="E185" s="10">
        <f t="shared" si="4"/>
        <v>1.0729927007299269</v>
      </c>
      <c r="F185" s="10">
        <f t="shared" si="5"/>
        <v>3.5856899484895352E-3</v>
      </c>
      <c r="H185" s="1"/>
    </row>
    <row r="186" spans="1:8" ht="13.8" x14ac:dyDescent="0.25">
      <c r="A186">
        <v>177</v>
      </c>
      <c r="B186" s="36" t="s">
        <v>184</v>
      </c>
      <c r="C186" s="93">
        <f>VLOOKUP($B186,'[2]Concentrado municipal'!$E$9:$Q$220,12,FALSE)</f>
        <v>4197</v>
      </c>
      <c r="D186" s="93">
        <f>VLOOKUP($B186,'[2]Concentrado municipal'!$E$9:$Q$220,13,FALSE)</f>
        <v>1267</v>
      </c>
      <c r="E186" s="10">
        <f t="shared" si="4"/>
        <v>3.312549329123915</v>
      </c>
      <c r="F186" s="10">
        <f t="shared" si="5"/>
        <v>1.1069762939892562E-2</v>
      </c>
      <c r="H186" s="1"/>
    </row>
    <row r="187" spans="1:8" ht="13.8" x14ac:dyDescent="0.25">
      <c r="A187">
        <v>178</v>
      </c>
      <c r="B187" s="36" t="s">
        <v>185</v>
      </c>
      <c r="C187" s="93">
        <f>VLOOKUP($B187,'[2]Concentrado municipal'!$E$9:$Q$220,12,FALSE)</f>
        <v>1054</v>
      </c>
      <c r="D187" s="93">
        <f>VLOOKUP($B187,'[2]Concentrado municipal'!$E$9:$Q$220,13,FALSE)</f>
        <v>1215</v>
      </c>
      <c r="E187" s="10">
        <f t="shared" si="4"/>
        <v>0.86748971193415636</v>
      </c>
      <c r="F187" s="10">
        <f t="shared" si="5"/>
        <v>2.898947158153422E-3</v>
      </c>
      <c r="H187" s="1"/>
    </row>
    <row r="188" spans="1:8" ht="13.8" x14ac:dyDescent="0.25">
      <c r="A188">
        <v>179</v>
      </c>
      <c r="B188" s="36" t="s">
        <v>186</v>
      </c>
      <c r="C188" s="93">
        <f>VLOOKUP($B188,'[2]Concentrado municipal'!$E$9:$Q$220,12,FALSE)</f>
        <v>693</v>
      </c>
      <c r="D188" s="93">
        <f>VLOOKUP($B188,'[2]Concentrado municipal'!$E$9:$Q$220,13,FALSE)</f>
        <v>549</v>
      </c>
      <c r="E188" s="10">
        <f t="shared" si="4"/>
        <v>1.2622950819672132</v>
      </c>
      <c r="F188" s="10">
        <f t="shared" si="5"/>
        <v>4.218294108020086E-3</v>
      </c>
      <c r="H188" s="1"/>
    </row>
    <row r="189" spans="1:8" ht="13.8" x14ac:dyDescent="0.25">
      <c r="A189">
        <v>180</v>
      </c>
      <c r="B189" s="36" t="s">
        <v>187</v>
      </c>
      <c r="C189" s="93">
        <f>VLOOKUP($B189,'[2]Concentrado municipal'!$E$9:$Q$220,12,FALSE)</f>
        <v>5395</v>
      </c>
      <c r="D189" s="93">
        <f>VLOOKUP($B189,'[2]Concentrado municipal'!$E$9:$Q$220,13,FALSE)</f>
        <v>2846</v>
      </c>
      <c r="E189" s="10">
        <f t="shared" si="4"/>
        <v>1.8956430077301476</v>
      </c>
      <c r="F189" s="10">
        <f t="shared" si="5"/>
        <v>6.3347943318892326E-3</v>
      </c>
      <c r="H189" s="1"/>
    </row>
    <row r="190" spans="1:8" ht="13.8" x14ac:dyDescent="0.25">
      <c r="A190">
        <v>181</v>
      </c>
      <c r="B190" s="36" t="s">
        <v>188</v>
      </c>
      <c r="C190" s="93">
        <f>VLOOKUP($B190,'[2]Concentrado municipal'!$E$9:$Q$220,12,FALSE)</f>
        <v>4943</v>
      </c>
      <c r="D190" s="93">
        <f>VLOOKUP($B190,'[2]Concentrado municipal'!$E$9:$Q$220,13,FALSE)</f>
        <v>3927</v>
      </c>
      <c r="E190" s="10">
        <f t="shared" si="4"/>
        <v>1.2587216704863764</v>
      </c>
      <c r="F190" s="10">
        <f t="shared" si="5"/>
        <v>4.2063526049512046E-3</v>
      </c>
      <c r="H190" s="1"/>
    </row>
    <row r="191" spans="1:8" ht="13.8" x14ac:dyDescent="0.25">
      <c r="A191">
        <v>182</v>
      </c>
      <c r="B191" s="36" t="s">
        <v>189</v>
      </c>
      <c r="C191" s="93">
        <f>VLOOKUP($B191,'[2]Concentrado municipal'!$E$9:$Q$220,12,FALSE)</f>
        <v>2934</v>
      </c>
      <c r="D191" s="93">
        <f>VLOOKUP($B191,'[2]Concentrado municipal'!$E$9:$Q$220,13,FALSE)</f>
        <v>1838</v>
      </c>
      <c r="E191" s="10">
        <f t="shared" si="4"/>
        <v>1.5963003264417845</v>
      </c>
      <c r="F191" s="10">
        <f t="shared" si="5"/>
        <v>5.3344612981981177E-3</v>
      </c>
      <c r="H191" s="1"/>
    </row>
    <row r="192" spans="1:8" ht="13.8" x14ac:dyDescent="0.25">
      <c r="A192">
        <v>183</v>
      </c>
      <c r="B192" s="36" t="s">
        <v>190</v>
      </c>
      <c r="C192" s="93">
        <f>VLOOKUP($B192,'[2]Concentrado municipal'!$E$9:$Q$220,12,FALSE)</f>
        <v>10878</v>
      </c>
      <c r="D192" s="93">
        <f>VLOOKUP($B192,'[2]Concentrado municipal'!$E$9:$Q$220,13,FALSE)</f>
        <v>10004</v>
      </c>
      <c r="E192" s="10">
        <f t="shared" si="4"/>
        <v>1.0873650539784085</v>
      </c>
      <c r="F192" s="10">
        <f t="shared" si="5"/>
        <v>3.6337189821858164E-3</v>
      </c>
      <c r="H192" s="1"/>
    </row>
    <row r="193" spans="1:8" ht="13.8" x14ac:dyDescent="0.25">
      <c r="A193">
        <v>184</v>
      </c>
      <c r="B193" s="36" t="s">
        <v>191</v>
      </c>
      <c r="C193" s="93">
        <f>VLOOKUP($B193,'[2]Concentrado municipal'!$E$9:$Q$220,12,FALSE)</f>
        <v>4224</v>
      </c>
      <c r="D193" s="93">
        <f>VLOOKUP($B193,'[2]Concentrado municipal'!$E$9:$Q$220,13,FALSE)</f>
        <v>3639</v>
      </c>
      <c r="E193" s="10">
        <f t="shared" si="4"/>
        <v>1.1607584501236603</v>
      </c>
      <c r="F193" s="10">
        <f t="shared" si="5"/>
        <v>3.8789824985774146E-3</v>
      </c>
      <c r="H193" s="1"/>
    </row>
    <row r="194" spans="1:8" ht="13.8" x14ac:dyDescent="0.25">
      <c r="A194">
        <v>185</v>
      </c>
      <c r="B194" s="36" t="s">
        <v>192</v>
      </c>
      <c r="C194" s="93">
        <f>VLOOKUP($B194,'[2]Concentrado municipal'!$E$9:$Q$220,12,FALSE)</f>
        <v>1295</v>
      </c>
      <c r="D194" s="93">
        <f>VLOOKUP($B194,'[2]Concentrado municipal'!$E$9:$Q$220,13,FALSE)</f>
        <v>1385</v>
      </c>
      <c r="E194" s="10">
        <f t="shared" si="4"/>
        <v>0.93501805054151621</v>
      </c>
      <c r="F194" s="10">
        <f t="shared" si="5"/>
        <v>3.1246110278310905E-3</v>
      </c>
      <c r="H194" s="1"/>
    </row>
    <row r="195" spans="1:8" ht="13.8" x14ac:dyDescent="0.25">
      <c r="A195">
        <v>186</v>
      </c>
      <c r="B195" s="36" t="s">
        <v>193</v>
      </c>
      <c r="C195" s="93">
        <f>VLOOKUP($B195,'[2]Concentrado municipal'!$E$9:$Q$220,12,FALSE)</f>
        <v>882</v>
      </c>
      <c r="D195" s="93">
        <f>VLOOKUP($B195,'[2]Concentrado municipal'!$E$9:$Q$220,13,FALSE)</f>
        <v>767</v>
      </c>
      <c r="E195" s="10">
        <f t="shared" si="4"/>
        <v>1.1499348109517602</v>
      </c>
      <c r="F195" s="10">
        <f t="shared" si="5"/>
        <v>3.8428124350174684E-3</v>
      </c>
      <c r="H195" s="1"/>
    </row>
    <row r="196" spans="1:8" ht="13.8" x14ac:dyDescent="0.25">
      <c r="A196">
        <v>187</v>
      </c>
      <c r="B196" s="36" t="s">
        <v>194</v>
      </c>
      <c r="C196" s="93">
        <f>VLOOKUP($B196,'[2]Concentrado municipal'!$E$9:$Q$220,12,FALSE)</f>
        <v>2420</v>
      </c>
      <c r="D196" s="93">
        <f>VLOOKUP($B196,'[2]Concentrado municipal'!$E$9:$Q$220,13,FALSE)</f>
        <v>1415</v>
      </c>
      <c r="E196" s="10">
        <f t="shared" si="4"/>
        <v>1.7102473498233215</v>
      </c>
      <c r="F196" s="10">
        <f t="shared" si="5"/>
        <v>5.7152455254547751E-3</v>
      </c>
      <c r="H196" s="1"/>
    </row>
    <row r="197" spans="1:8" ht="13.8" x14ac:dyDescent="0.25">
      <c r="A197">
        <v>188</v>
      </c>
      <c r="B197" s="36" t="s">
        <v>195</v>
      </c>
      <c r="C197" s="93">
        <f>VLOOKUP($B197,'[2]Concentrado municipal'!$E$9:$Q$220,12,FALSE)</f>
        <v>4409</v>
      </c>
      <c r="D197" s="93">
        <f>VLOOKUP($B197,'[2]Concentrado municipal'!$E$9:$Q$220,13,FALSE)</f>
        <v>2517</v>
      </c>
      <c r="E197" s="10">
        <f t="shared" si="4"/>
        <v>1.7516885180770758</v>
      </c>
      <c r="F197" s="10">
        <f t="shared" si="5"/>
        <v>5.8537321902382968E-3</v>
      </c>
      <c r="H197" s="1"/>
    </row>
    <row r="198" spans="1:8" ht="13.8" x14ac:dyDescent="0.25">
      <c r="A198">
        <v>189</v>
      </c>
      <c r="B198" s="36" t="s">
        <v>196</v>
      </c>
      <c r="C198" s="93">
        <f>VLOOKUP($B198,'[2]Concentrado municipal'!$E$9:$Q$220,12,FALSE)</f>
        <v>11259</v>
      </c>
      <c r="D198" s="93">
        <f>VLOOKUP($B198,'[2]Concentrado municipal'!$E$9:$Q$220,13,FALSE)</f>
        <v>10963</v>
      </c>
      <c r="E198" s="10">
        <f t="shared" si="4"/>
        <v>1.026999908784092</v>
      </c>
      <c r="F198" s="10">
        <f t="shared" si="5"/>
        <v>3.431992824854898E-3</v>
      </c>
      <c r="H198" s="1"/>
    </row>
    <row r="199" spans="1:8" ht="13.8" x14ac:dyDescent="0.25">
      <c r="A199">
        <v>190</v>
      </c>
      <c r="B199" s="36" t="s">
        <v>197</v>
      </c>
      <c r="C199" s="93">
        <f>VLOOKUP($B199,'[2]Concentrado municipal'!$E$9:$Q$220,12,FALSE)</f>
        <v>179</v>
      </c>
      <c r="D199" s="93">
        <f>VLOOKUP($B199,'[2]Concentrado municipal'!$E$9:$Q$220,13,FALSE)</f>
        <v>94</v>
      </c>
      <c r="E199" s="10">
        <f t="shared" si="4"/>
        <v>1.9042553191489362</v>
      </c>
      <c r="F199" s="10">
        <f t="shared" si="5"/>
        <v>6.363574656738231E-3</v>
      </c>
      <c r="H199" s="1"/>
    </row>
    <row r="200" spans="1:8" ht="13.8" x14ac:dyDescent="0.25">
      <c r="A200">
        <v>191</v>
      </c>
      <c r="B200" s="36" t="s">
        <v>198</v>
      </c>
      <c r="C200" s="93">
        <f>VLOOKUP($B200,'[2]Concentrado municipal'!$E$9:$Q$220,12,FALSE)</f>
        <v>1078</v>
      </c>
      <c r="D200" s="93">
        <f>VLOOKUP($B200,'[2]Concentrado municipal'!$E$9:$Q$220,13,FALSE)</f>
        <v>907</v>
      </c>
      <c r="E200" s="10">
        <f t="shared" si="4"/>
        <v>1.1885336273428886</v>
      </c>
      <c r="F200" s="10">
        <f t="shared" si="5"/>
        <v>3.9718006265150527E-3</v>
      </c>
      <c r="H200" s="1"/>
    </row>
    <row r="201" spans="1:8" ht="13.8" x14ac:dyDescent="0.25">
      <c r="A201">
        <v>192</v>
      </c>
      <c r="B201" s="36" t="s">
        <v>199</v>
      </c>
      <c r="C201" s="93">
        <f>VLOOKUP($B201,'[2]Concentrado municipal'!$E$9:$Q$220,12,FALSE)</f>
        <v>2746</v>
      </c>
      <c r="D201" s="93">
        <f>VLOOKUP($B201,'[2]Concentrado municipal'!$E$9:$Q$220,13,FALSE)</f>
        <v>2120</v>
      </c>
      <c r="E201" s="10">
        <f t="shared" si="4"/>
        <v>1.2952830188679245</v>
      </c>
      <c r="F201" s="10">
        <f t="shared" si="5"/>
        <v>4.3285320562240414E-3</v>
      </c>
      <c r="H201" s="1"/>
    </row>
    <row r="202" spans="1:8" ht="13.8" x14ac:dyDescent="0.25">
      <c r="A202">
        <v>193</v>
      </c>
      <c r="B202" s="36" t="s">
        <v>200</v>
      </c>
      <c r="C202" s="93">
        <f>VLOOKUP($B202,'[2]Concentrado municipal'!$E$9:$Q$220,12,FALSE)</f>
        <v>24095</v>
      </c>
      <c r="D202" s="93">
        <f>VLOOKUP($B202,'[2]Concentrado municipal'!$E$9:$Q$220,13,FALSE)</f>
        <v>20934</v>
      </c>
      <c r="E202" s="10">
        <f t="shared" si="4"/>
        <v>1.150998375847903</v>
      </c>
      <c r="F202" s="10">
        <f t="shared" si="5"/>
        <v>3.8463666194542044E-3</v>
      </c>
      <c r="H202" s="1"/>
    </row>
    <row r="203" spans="1:8" ht="13.8" x14ac:dyDescent="0.25">
      <c r="A203">
        <v>194</v>
      </c>
      <c r="B203" s="36" t="s">
        <v>201</v>
      </c>
      <c r="C203" s="93">
        <f>VLOOKUP($B203,'[2]Concentrado municipal'!$E$9:$Q$220,12,FALSE)</f>
        <v>3095</v>
      </c>
      <c r="D203" s="93">
        <f>VLOOKUP($B203,'[2]Concentrado municipal'!$E$9:$Q$220,13,FALSE)</f>
        <v>1315</v>
      </c>
      <c r="E203" s="10">
        <f t="shared" ref="E203:E221" si="6">+C203/D203</f>
        <v>2.3536121673003803</v>
      </c>
      <c r="F203" s="10">
        <f t="shared" ref="F203:F221" si="7">+E203/$E$222</f>
        <v>7.8652198520927571E-3</v>
      </c>
      <c r="H203" s="1"/>
    </row>
    <row r="204" spans="1:8" ht="13.8" x14ac:dyDescent="0.25">
      <c r="A204">
        <v>195</v>
      </c>
      <c r="B204" s="36" t="s">
        <v>202</v>
      </c>
      <c r="C204" s="93">
        <f>VLOOKUP($B204,'[2]Concentrado municipal'!$E$9:$Q$220,12,FALSE)</f>
        <v>3431</v>
      </c>
      <c r="D204" s="93">
        <f>VLOOKUP($B204,'[2]Concentrado municipal'!$E$9:$Q$220,13,FALSE)</f>
        <v>2390</v>
      </c>
      <c r="E204" s="10">
        <f t="shared" si="6"/>
        <v>1.4355648535564853</v>
      </c>
      <c r="F204" s="10">
        <f t="shared" si="7"/>
        <v>4.7973210463600055E-3</v>
      </c>
      <c r="H204" s="1"/>
    </row>
    <row r="205" spans="1:8" ht="13.8" x14ac:dyDescent="0.25">
      <c r="A205">
        <v>196</v>
      </c>
      <c r="B205" s="36" t="s">
        <v>203</v>
      </c>
      <c r="C205" s="93">
        <f>VLOOKUP($B205,'[2]Concentrado municipal'!$E$9:$Q$220,12,FALSE)</f>
        <v>1636</v>
      </c>
      <c r="D205" s="93">
        <f>VLOOKUP($B205,'[2]Concentrado municipal'!$E$9:$Q$220,13,FALSE)</f>
        <v>1220</v>
      </c>
      <c r="E205" s="10">
        <f t="shared" si="6"/>
        <v>1.340983606557377</v>
      </c>
      <c r="F205" s="10">
        <f t="shared" si="7"/>
        <v>4.4812527017667921E-3</v>
      </c>
      <c r="H205" s="1"/>
    </row>
    <row r="206" spans="1:8" ht="13.8" x14ac:dyDescent="0.25">
      <c r="A206">
        <v>197</v>
      </c>
      <c r="B206" s="36" t="s">
        <v>204</v>
      </c>
      <c r="C206" s="93">
        <f>VLOOKUP($B206,'[2]Concentrado municipal'!$E$9:$Q$220,12,FALSE)</f>
        <v>4047</v>
      </c>
      <c r="D206" s="93">
        <f>VLOOKUP($B206,'[2]Concentrado municipal'!$E$9:$Q$220,13,FALSE)</f>
        <v>2372</v>
      </c>
      <c r="E206" s="10">
        <f t="shared" si="6"/>
        <v>1.7061551433389546</v>
      </c>
      <c r="F206" s="10">
        <f t="shared" si="7"/>
        <v>5.7015703311611363E-3</v>
      </c>
      <c r="H206" s="1"/>
    </row>
    <row r="207" spans="1:8" ht="13.8" x14ac:dyDescent="0.25">
      <c r="A207">
        <v>198</v>
      </c>
      <c r="B207" s="36" t="s">
        <v>205</v>
      </c>
      <c r="C207" s="93">
        <f>VLOOKUP($B207,'[2]Concentrado municipal'!$E$9:$Q$220,12,FALSE)</f>
        <v>3610</v>
      </c>
      <c r="D207" s="93">
        <f>VLOOKUP($B207,'[2]Concentrado municipal'!$E$9:$Q$220,13,FALSE)</f>
        <v>2345</v>
      </c>
      <c r="E207" s="10">
        <f t="shared" si="6"/>
        <v>1.5394456289978677</v>
      </c>
      <c r="F207" s="10">
        <f t="shared" si="7"/>
        <v>5.1444662339163354E-3</v>
      </c>
      <c r="H207" s="1"/>
    </row>
    <row r="208" spans="1:8" ht="13.8" x14ac:dyDescent="0.25">
      <c r="A208">
        <v>199</v>
      </c>
      <c r="B208" s="36" t="s">
        <v>206</v>
      </c>
      <c r="C208" s="93">
        <f>VLOOKUP($B208,'[2]Concentrado municipal'!$E$9:$Q$220,12,FALSE)</f>
        <v>3898</v>
      </c>
      <c r="D208" s="93">
        <f>VLOOKUP($B208,'[2]Concentrado municipal'!$E$9:$Q$220,13,FALSE)</f>
        <v>3012</v>
      </c>
      <c r="E208" s="10">
        <f t="shared" si="6"/>
        <v>1.2941567065073041</v>
      </c>
      <c r="F208" s="10">
        <f t="shared" si="7"/>
        <v>4.3247681844776733E-3</v>
      </c>
      <c r="H208" s="1"/>
    </row>
    <row r="209" spans="1:8" ht="13.8" x14ac:dyDescent="0.25">
      <c r="A209">
        <v>200</v>
      </c>
      <c r="B209" s="36" t="s">
        <v>207</v>
      </c>
      <c r="C209" s="93">
        <f>VLOOKUP($B209,'[2]Concentrado municipal'!$E$9:$Q$220,12,FALSE)</f>
        <v>2999</v>
      </c>
      <c r="D209" s="93">
        <f>VLOOKUP($B209,'[2]Concentrado municipal'!$E$9:$Q$220,13,FALSE)</f>
        <v>1271</v>
      </c>
      <c r="E209" s="10">
        <f t="shared" si="6"/>
        <v>2.3595594020456332</v>
      </c>
      <c r="F209" s="10">
        <f t="shared" si="7"/>
        <v>7.8850941157600253E-3</v>
      </c>
      <c r="H209" s="1"/>
    </row>
    <row r="210" spans="1:8" ht="13.8" x14ac:dyDescent="0.25">
      <c r="A210">
        <v>201</v>
      </c>
      <c r="B210" s="36" t="s">
        <v>208</v>
      </c>
      <c r="C210" s="93">
        <f>VLOOKUP($B210,'[2]Concentrado municipal'!$E$9:$Q$220,12,FALSE)</f>
        <v>20139</v>
      </c>
      <c r="D210" s="93">
        <f>VLOOKUP($B210,'[2]Concentrado municipal'!$E$9:$Q$220,13,FALSE)</f>
        <v>12339</v>
      </c>
      <c r="E210" s="10">
        <f t="shared" si="6"/>
        <v>1.6321419888159494</v>
      </c>
      <c r="F210" s="10">
        <f t="shared" si="7"/>
        <v>5.4542357276278538E-3</v>
      </c>
      <c r="H210" s="1"/>
    </row>
    <row r="211" spans="1:8" ht="13.8" x14ac:dyDescent="0.25">
      <c r="A211">
        <v>202</v>
      </c>
      <c r="B211" s="36" t="s">
        <v>209</v>
      </c>
      <c r="C211" s="93">
        <v>5759</v>
      </c>
      <c r="D211" s="93">
        <v>5083</v>
      </c>
      <c r="E211" s="10">
        <f t="shared" si="6"/>
        <v>1.132992327365729</v>
      </c>
      <c r="F211" s="10">
        <f t="shared" si="7"/>
        <v>3.7861946285258174E-3</v>
      </c>
      <c r="H211" s="1"/>
    </row>
    <row r="212" spans="1:8" ht="13.8" x14ac:dyDescent="0.25">
      <c r="A212">
        <v>203</v>
      </c>
      <c r="B212" s="36" t="s">
        <v>210</v>
      </c>
      <c r="C212" s="93">
        <f>VLOOKUP($B212,'[2]Concentrado municipal'!$E$9:$Q$220,12,FALSE)</f>
        <v>7786</v>
      </c>
      <c r="D212" s="93">
        <f>VLOOKUP($B212,'[2]Concentrado municipal'!$E$9:$Q$220,13,FALSE)</f>
        <v>5608</v>
      </c>
      <c r="E212" s="10">
        <f t="shared" si="6"/>
        <v>1.3883737517831669</v>
      </c>
      <c r="F212" s="10">
        <f t="shared" si="7"/>
        <v>4.6396194523308718E-3</v>
      </c>
      <c r="H212" s="1"/>
    </row>
    <row r="213" spans="1:8" ht="13.8" x14ac:dyDescent="0.25">
      <c r="A213">
        <v>204</v>
      </c>
      <c r="B213" s="36" t="s">
        <v>211</v>
      </c>
      <c r="C213" s="93">
        <f>VLOOKUP($B213,'[2]Concentrado municipal'!$E$9:$Q$220,12,FALSE)</f>
        <v>6236</v>
      </c>
      <c r="D213" s="93">
        <f>VLOOKUP($B213,'[2]Concentrado municipal'!$E$9:$Q$220,13,FALSE)</f>
        <v>3720</v>
      </c>
      <c r="E213" s="10">
        <f t="shared" si="6"/>
        <v>1.6763440860215053</v>
      </c>
      <c r="F213" s="10">
        <f t="shared" si="7"/>
        <v>5.6019487694260878E-3</v>
      </c>
      <c r="H213" s="1"/>
    </row>
    <row r="214" spans="1:8" ht="13.8" x14ac:dyDescent="0.25">
      <c r="A214">
        <v>205</v>
      </c>
      <c r="B214" s="36" t="s">
        <v>212</v>
      </c>
      <c r="C214" s="93">
        <f>VLOOKUP($B214,'[2]Concentrado municipal'!$E$9:$Q$220,12,FALSE)</f>
        <v>2481</v>
      </c>
      <c r="D214" s="93">
        <f>VLOOKUP($B214,'[2]Concentrado municipal'!$E$9:$Q$220,13,FALSE)</f>
        <v>1568</v>
      </c>
      <c r="E214" s="10">
        <f t="shared" si="6"/>
        <v>1.5822704081632653</v>
      </c>
      <c r="F214" s="10">
        <f t="shared" si="7"/>
        <v>5.2875766018575052E-3</v>
      </c>
      <c r="H214" s="1"/>
    </row>
    <row r="215" spans="1:8" ht="13.8" x14ac:dyDescent="0.25">
      <c r="A215">
        <v>206</v>
      </c>
      <c r="B215" s="36" t="s">
        <v>213</v>
      </c>
      <c r="C215" s="93">
        <f>VLOOKUP($B215,'[2]Concentrado municipal'!$E$9:$Q$220,12,FALSE)</f>
        <v>807</v>
      </c>
      <c r="D215" s="93">
        <f>VLOOKUP($B215,'[2]Concentrado municipal'!$E$9:$Q$220,13,FALSE)</f>
        <v>1370</v>
      </c>
      <c r="E215" s="10">
        <f t="shared" si="6"/>
        <v>0.589051094890511</v>
      </c>
      <c r="F215" s="10">
        <f t="shared" si="7"/>
        <v>1.9684706043748674E-3</v>
      </c>
      <c r="H215" s="1"/>
    </row>
    <row r="216" spans="1:8" ht="13.8" x14ac:dyDescent="0.25">
      <c r="A216">
        <v>207</v>
      </c>
      <c r="B216" s="36" t="s">
        <v>214</v>
      </c>
      <c r="C216" s="93">
        <f>VLOOKUP($B216,'[2]Concentrado municipal'!$E$9:$Q$220,12,FALSE)</f>
        <v>6809</v>
      </c>
      <c r="D216" s="93">
        <f>VLOOKUP($B216,'[2]Concentrado municipal'!$E$9:$Q$220,13,FALSE)</f>
        <v>6245</v>
      </c>
      <c r="E216" s="10">
        <f t="shared" si="6"/>
        <v>1.0903122497998399</v>
      </c>
      <c r="F216" s="10">
        <f t="shared" si="7"/>
        <v>3.6435678193922089E-3</v>
      </c>
      <c r="H216" s="1"/>
    </row>
    <row r="217" spans="1:8" ht="13.8" x14ac:dyDescent="0.25">
      <c r="A217">
        <v>208</v>
      </c>
      <c r="B217" s="36" t="s">
        <v>215</v>
      </c>
      <c r="C217" s="93">
        <f>VLOOKUP($B217,'[2]Concentrado municipal'!$E$9:$Q$220,12,FALSE)</f>
        <v>1903</v>
      </c>
      <c r="D217" s="93">
        <f>VLOOKUP($B217,'[2]Concentrado municipal'!$E$9:$Q$220,13,FALSE)</f>
        <v>1009</v>
      </c>
      <c r="E217" s="10">
        <f t="shared" si="6"/>
        <v>1.886025768087215</v>
      </c>
      <c r="F217" s="10">
        <f t="shared" si="7"/>
        <v>6.3026557726088015E-3</v>
      </c>
      <c r="H217" s="1"/>
    </row>
    <row r="218" spans="1:8" ht="13.8" x14ac:dyDescent="0.25">
      <c r="A218">
        <v>209</v>
      </c>
      <c r="B218" s="36" t="s">
        <v>216</v>
      </c>
      <c r="C218" s="93">
        <f>VLOOKUP($B218,'[2]Concentrado municipal'!$E$9:$Q$220,12,FALSE)</f>
        <v>7014</v>
      </c>
      <c r="D218" s="93">
        <f>VLOOKUP($B218,'[2]Concentrado municipal'!$E$9:$Q$220,13,FALSE)</f>
        <v>5227</v>
      </c>
      <c r="E218" s="10">
        <f t="shared" si="6"/>
        <v>1.341878706715133</v>
      </c>
      <c r="F218" s="10">
        <f t="shared" si="7"/>
        <v>4.4842439165591885E-3</v>
      </c>
      <c r="H218" s="1"/>
    </row>
    <row r="219" spans="1:8" ht="13.8" x14ac:dyDescent="0.25">
      <c r="A219">
        <v>210</v>
      </c>
      <c r="B219" s="36" t="s">
        <v>217</v>
      </c>
      <c r="C219" s="93">
        <f>VLOOKUP($B219,'[2]Concentrado municipal'!$E$9:$Q$220,12,FALSE)</f>
        <v>14056</v>
      </c>
      <c r="D219" s="93">
        <f>VLOOKUP($B219,'[2]Concentrado municipal'!$E$9:$Q$220,13,FALSE)</f>
        <v>8795</v>
      </c>
      <c r="E219" s="10">
        <f t="shared" si="6"/>
        <v>1.5981807845366685</v>
      </c>
      <c r="F219" s="10">
        <f t="shared" si="7"/>
        <v>5.3407453481127114E-3</v>
      </c>
      <c r="H219" s="1"/>
    </row>
    <row r="220" spans="1:8" ht="13.8" x14ac:dyDescent="0.25">
      <c r="A220">
        <v>211</v>
      </c>
      <c r="B220" s="36" t="s">
        <v>218</v>
      </c>
      <c r="C220" s="93">
        <f>VLOOKUP($B220,'[2]Concentrado municipal'!$E$9:$Q$220,12,FALSE)</f>
        <v>3898</v>
      </c>
      <c r="D220" s="93">
        <f>VLOOKUP($B220,'[2]Concentrado municipal'!$E$9:$Q$220,13,FALSE)</f>
        <v>2617</v>
      </c>
      <c r="E220" s="10">
        <f t="shared" si="6"/>
        <v>1.4894917844860527</v>
      </c>
      <c r="F220" s="10">
        <f t="shared" si="7"/>
        <v>4.9775322016227556E-3</v>
      </c>
      <c r="H220" s="1"/>
    </row>
    <row r="221" spans="1:8" ht="13.8" x14ac:dyDescent="0.25">
      <c r="A221">
        <v>212</v>
      </c>
      <c r="B221" s="36" t="s">
        <v>219</v>
      </c>
      <c r="C221" s="93">
        <f>VLOOKUP($B221,'[2]Concentrado municipal'!$E$9:$Q$220,12,FALSE)</f>
        <v>6701</v>
      </c>
      <c r="D221" s="93">
        <f>VLOOKUP($B221,'[2]Concentrado municipal'!$E$9:$Q$220,13,FALSE)</f>
        <v>4462</v>
      </c>
      <c r="E221" s="10">
        <f t="shared" si="6"/>
        <v>1.5017929179740026</v>
      </c>
      <c r="F221" s="10">
        <f t="shared" si="7"/>
        <v>5.0186397046586709E-3</v>
      </c>
      <c r="H221" s="1"/>
    </row>
    <row r="222" spans="1:8" ht="21.75" customHeight="1" x14ac:dyDescent="0.25">
      <c r="B222" s="11" t="s">
        <v>6</v>
      </c>
      <c r="C222" s="89">
        <f>SUM(C10:C221)</f>
        <v>1449004</v>
      </c>
      <c r="D222" s="89">
        <f>SUM(D10:D221)</f>
        <v>1071422</v>
      </c>
      <c r="E222" s="90">
        <f>SUM(E10:E221)</f>
        <v>299.24302327977995</v>
      </c>
      <c r="F222" s="14">
        <f>SUM(F10:F221)</f>
        <v>0.99999999999999956</v>
      </c>
    </row>
    <row r="224" spans="1:8" ht="24.6" customHeight="1" x14ac:dyDescent="0.25">
      <c r="B224" s="135" t="s">
        <v>695</v>
      </c>
      <c r="C224" s="135"/>
      <c r="D224" s="135"/>
      <c r="E224" s="135"/>
      <c r="F224" s="135"/>
      <c r="G224" s="134"/>
    </row>
    <row r="235" spans="2:4" x14ac:dyDescent="0.25">
      <c r="B235" s="15" t="s">
        <v>148</v>
      </c>
      <c r="C235" s="15">
        <v>31389</v>
      </c>
      <c r="D235" s="15">
        <v>37383</v>
      </c>
    </row>
    <row r="236" spans="2:4" x14ac:dyDescent="0.25">
      <c r="B236" s="15" t="s">
        <v>131</v>
      </c>
      <c r="C236" s="15">
        <v>31194</v>
      </c>
      <c r="D236" s="15">
        <v>31912</v>
      </c>
    </row>
    <row r="237" spans="2:4" x14ac:dyDescent="0.25">
      <c r="B237" s="15" t="s">
        <v>162</v>
      </c>
      <c r="C237" s="15">
        <v>45260</v>
      </c>
      <c r="D237" s="15">
        <v>30101</v>
      </c>
    </row>
    <row r="238" spans="2:4" x14ac:dyDescent="0.25">
      <c r="B238" s="15" t="s">
        <v>200</v>
      </c>
      <c r="C238" s="15">
        <v>24095</v>
      </c>
      <c r="D238" s="15">
        <v>20934</v>
      </c>
    </row>
    <row r="239" spans="2:4" x14ac:dyDescent="0.25">
      <c r="B239" s="15" t="s">
        <v>167</v>
      </c>
      <c r="C239" s="15">
        <v>40166</v>
      </c>
      <c r="D239" s="15">
        <v>20306</v>
      </c>
    </row>
    <row r="240" spans="2:4" x14ac:dyDescent="0.25">
      <c r="B240" s="15" t="s">
        <v>166</v>
      </c>
      <c r="C240" s="15">
        <v>20124</v>
      </c>
      <c r="D240" s="15">
        <v>18284</v>
      </c>
    </row>
    <row r="241" spans="2:4" x14ac:dyDescent="0.25">
      <c r="B241" s="15" t="s">
        <v>90</v>
      </c>
      <c r="C241" s="15">
        <v>30204</v>
      </c>
      <c r="D241" s="15">
        <v>17566</v>
      </c>
    </row>
    <row r="242" spans="2:4" x14ac:dyDescent="0.25">
      <c r="B242" s="15" t="s">
        <v>115</v>
      </c>
      <c r="C242" s="15">
        <v>22530</v>
      </c>
      <c r="D242" s="15">
        <v>17255</v>
      </c>
    </row>
    <row r="243" spans="2:4" x14ac:dyDescent="0.25">
      <c r="B243" s="15" t="s">
        <v>65</v>
      </c>
      <c r="C243" s="15">
        <v>27851</v>
      </c>
      <c r="D243" s="15">
        <v>16924</v>
      </c>
    </row>
    <row r="244" spans="2:4" x14ac:dyDescent="0.25">
      <c r="B244" s="15" t="s">
        <v>94</v>
      </c>
      <c r="C244" s="15">
        <v>24182</v>
      </c>
      <c r="D244" s="15">
        <v>16443</v>
      </c>
    </row>
    <row r="245" spans="2:4" x14ac:dyDescent="0.25">
      <c r="B245" s="15" t="s">
        <v>68</v>
      </c>
      <c r="C245" s="15">
        <v>25641</v>
      </c>
      <c r="D245" s="15">
        <v>16156</v>
      </c>
    </row>
    <row r="246" spans="2:4" x14ac:dyDescent="0.25">
      <c r="B246" s="15" t="s">
        <v>180</v>
      </c>
      <c r="C246" s="15">
        <v>19178</v>
      </c>
      <c r="D246" s="15">
        <v>14951</v>
      </c>
    </row>
    <row r="247" spans="2:4" x14ac:dyDescent="0.25">
      <c r="B247" s="15" t="s">
        <v>10</v>
      </c>
      <c r="C247" s="15">
        <v>18851</v>
      </c>
      <c r="D247" s="15">
        <v>14047</v>
      </c>
    </row>
    <row r="248" spans="2:4" x14ac:dyDescent="0.25">
      <c r="B248" s="15" t="s">
        <v>182</v>
      </c>
      <c r="C248" s="15">
        <v>25252</v>
      </c>
      <c r="D248" s="15">
        <v>13952</v>
      </c>
    </row>
    <row r="249" spans="2:4" x14ac:dyDescent="0.25">
      <c r="B249" s="15" t="s">
        <v>154</v>
      </c>
      <c r="C249" s="15">
        <v>13929</v>
      </c>
      <c r="D249" s="15">
        <v>13674</v>
      </c>
    </row>
    <row r="250" spans="2:4" x14ac:dyDescent="0.25">
      <c r="B250" s="15" t="s">
        <v>156</v>
      </c>
      <c r="C250" s="15">
        <v>18640</v>
      </c>
      <c r="D250" s="15">
        <v>13534</v>
      </c>
    </row>
    <row r="251" spans="2:4" x14ac:dyDescent="0.25">
      <c r="B251" s="15" t="s">
        <v>150</v>
      </c>
      <c r="C251" s="15">
        <v>13248</v>
      </c>
      <c r="D251" s="15">
        <v>13474</v>
      </c>
    </row>
    <row r="252" spans="2:4" x14ac:dyDescent="0.25">
      <c r="B252" s="15" t="s">
        <v>54</v>
      </c>
      <c r="C252" s="15">
        <v>24255</v>
      </c>
      <c r="D252" s="15">
        <v>13214</v>
      </c>
    </row>
    <row r="253" spans="2:4" x14ac:dyDescent="0.25">
      <c r="B253" s="15" t="s">
        <v>51</v>
      </c>
      <c r="C253" s="15">
        <v>16151</v>
      </c>
      <c r="D253" s="15">
        <v>12518</v>
      </c>
    </row>
    <row r="254" spans="2:4" x14ac:dyDescent="0.25">
      <c r="B254" s="15" t="s">
        <v>138</v>
      </c>
      <c r="C254" s="15">
        <v>7613</v>
      </c>
      <c r="D254" s="15">
        <v>12340</v>
      </c>
    </row>
    <row r="255" spans="2:4" x14ac:dyDescent="0.25">
      <c r="B255" s="15" t="s">
        <v>208</v>
      </c>
      <c r="C255" s="15">
        <v>20139</v>
      </c>
      <c r="D255" s="15">
        <v>12339</v>
      </c>
    </row>
    <row r="256" spans="2:4" x14ac:dyDescent="0.25">
      <c r="B256" s="15" t="s">
        <v>46</v>
      </c>
      <c r="C256" s="15">
        <v>17841</v>
      </c>
      <c r="D256" s="15">
        <v>12274</v>
      </c>
    </row>
    <row r="257" spans="2:4" x14ac:dyDescent="0.25">
      <c r="B257" s="15" t="s">
        <v>55</v>
      </c>
      <c r="C257" s="15">
        <v>8758</v>
      </c>
      <c r="D257" s="15">
        <v>12050</v>
      </c>
    </row>
    <row r="258" spans="2:4" x14ac:dyDescent="0.25">
      <c r="B258" s="15" t="s">
        <v>17</v>
      </c>
      <c r="C258" s="15">
        <v>21002</v>
      </c>
      <c r="D258" s="15">
        <v>11734</v>
      </c>
    </row>
    <row r="259" spans="2:4" x14ac:dyDescent="0.25">
      <c r="B259" s="15" t="s">
        <v>196</v>
      </c>
      <c r="C259" s="15">
        <v>11259</v>
      </c>
      <c r="D259" s="15">
        <v>10963</v>
      </c>
    </row>
    <row r="260" spans="2:4" x14ac:dyDescent="0.25">
      <c r="B260" s="15" t="s">
        <v>30</v>
      </c>
      <c r="C260" s="15">
        <v>16134</v>
      </c>
      <c r="D260" s="15">
        <v>10276</v>
      </c>
    </row>
    <row r="261" spans="2:4" x14ac:dyDescent="0.25">
      <c r="B261" s="15" t="s">
        <v>190</v>
      </c>
      <c r="C261" s="15">
        <v>10878</v>
      </c>
      <c r="D261" s="15">
        <v>10004</v>
      </c>
    </row>
    <row r="262" spans="2:4" x14ac:dyDescent="0.25">
      <c r="B262" s="15" t="s">
        <v>80</v>
      </c>
      <c r="C262" s="15">
        <v>11831</v>
      </c>
      <c r="D262" s="15">
        <v>9973</v>
      </c>
    </row>
    <row r="263" spans="2:4" x14ac:dyDescent="0.25">
      <c r="B263" s="15" t="s">
        <v>111</v>
      </c>
      <c r="C263" s="15">
        <v>11090</v>
      </c>
      <c r="D263" s="15">
        <v>9364</v>
      </c>
    </row>
    <row r="264" spans="2:4" x14ac:dyDescent="0.25">
      <c r="B264" s="15" t="s">
        <v>39</v>
      </c>
      <c r="C264" s="15">
        <v>6768</v>
      </c>
      <c r="D264" s="15">
        <v>9331</v>
      </c>
    </row>
    <row r="265" spans="2:4" x14ac:dyDescent="0.25">
      <c r="B265" s="15" t="s">
        <v>134</v>
      </c>
      <c r="C265" s="15">
        <v>11244</v>
      </c>
      <c r="D265" s="15">
        <v>9237</v>
      </c>
    </row>
    <row r="266" spans="2:4" x14ac:dyDescent="0.25">
      <c r="B266" s="15" t="s">
        <v>109</v>
      </c>
      <c r="C266" s="15">
        <v>13573</v>
      </c>
      <c r="D266" s="15">
        <v>9224</v>
      </c>
    </row>
    <row r="267" spans="2:4" x14ac:dyDescent="0.25">
      <c r="B267" s="15" t="s">
        <v>181</v>
      </c>
      <c r="C267" s="15">
        <v>9283</v>
      </c>
      <c r="D267" s="15">
        <v>9149</v>
      </c>
    </row>
    <row r="268" spans="2:4" x14ac:dyDescent="0.25">
      <c r="B268" s="15" t="s">
        <v>217</v>
      </c>
      <c r="C268" s="15">
        <v>14056</v>
      </c>
      <c r="D268" s="15">
        <v>8795</v>
      </c>
    </row>
    <row r="269" spans="2:4" x14ac:dyDescent="0.25">
      <c r="B269" s="15" t="s">
        <v>93</v>
      </c>
      <c r="C269" s="15">
        <v>14722</v>
      </c>
      <c r="D269" s="15">
        <v>8556</v>
      </c>
    </row>
    <row r="270" spans="2:4" x14ac:dyDescent="0.25">
      <c r="B270" s="15" t="s">
        <v>130</v>
      </c>
      <c r="C270" s="15">
        <v>13843</v>
      </c>
      <c r="D270" s="15">
        <v>8517</v>
      </c>
    </row>
    <row r="271" spans="2:4" x14ac:dyDescent="0.25">
      <c r="B271" s="15" t="s">
        <v>116</v>
      </c>
      <c r="C271" s="15">
        <v>16449</v>
      </c>
      <c r="D271" s="15">
        <v>8180</v>
      </c>
    </row>
    <row r="272" spans="2:4" x14ac:dyDescent="0.25">
      <c r="B272" s="15" t="s">
        <v>78</v>
      </c>
      <c r="C272" s="15">
        <v>11441</v>
      </c>
      <c r="D272" s="15">
        <v>7946</v>
      </c>
    </row>
    <row r="273" spans="2:4" x14ac:dyDescent="0.25">
      <c r="B273" s="15" t="s">
        <v>110</v>
      </c>
      <c r="C273" s="15">
        <v>8001</v>
      </c>
      <c r="D273" s="15">
        <v>7888</v>
      </c>
    </row>
    <row r="274" spans="2:4" x14ac:dyDescent="0.25">
      <c r="B274" s="15" t="s">
        <v>74</v>
      </c>
      <c r="C274" s="15">
        <v>9712</v>
      </c>
      <c r="D274" s="15">
        <v>7812</v>
      </c>
    </row>
    <row r="275" spans="2:4" x14ac:dyDescent="0.25">
      <c r="B275" s="15" t="s">
        <v>137</v>
      </c>
      <c r="C275" s="15">
        <v>14545</v>
      </c>
      <c r="D275" s="15">
        <v>7749</v>
      </c>
    </row>
    <row r="276" spans="2:4" x14ac:dyDescent="0.25">
      <c r="B276" s="15" t="s">
        <v>168</v>
      </c>
      <c r="C276" s="15">
        <v>8336</v>
      </c>
      <c r="D276" s="15">
        <v>7677</v>
      </c>
    </row>
    <row r="277" spans="2:4" x14ac:dyDescent="0.25">
      <c r="B277" s="15" t="s">
        <v>73</v>
      </c>
      <c r="C277" s="15">
        <v>11429</v>
      </c>
      <c r="D277" s="15">
        <v>7400</v>
      </c>
    </row>
    <row r="278" spans="2:4" x14ac:dyDescent="0.25">
      <c r="B278" s="15" t="s">
        <v>83</v>
      </c>
      <c r="C278" s="15">
        <v>9348</v>
      </c>
      <c r="D278" s="15">
        <v>7366</v>
      </c>
    </row>
    <row r="279" spans="2:4" x14ac:dyDescent="0.25">
      <c r="B279" s="15" t="s">
        <v>117</v>
      </c>
      <c r="C279" s="15">
        <v>7390</v>
      </c>
      <c r="D279" s="15">
        <v>7122</v>
      </c>
    </row>
    <row r="280" spans="2:4" x14ac:dyDescent="0.25">
      <c r="B280" s="15" t="s">
        <v>101</v>
      </c>
      <c r="C280" s="15">
        <v>7428</v>
      </c>
      <c r="D280" s="15">
        <v>6869</v>
      </c>
    </row>
    <row r="281" spans="2:4" x14ac:dyDescent="0.25">
      <c r="B281" s="15" t="s">
        <v>36</v>
      </c>
      <c r="C281" s="15">
        <v>7747</v>
      </c>
      <c r="D281" s="15">
        <v>6675</v>
      </c>
    </row>
    <row r="282" spans="2:4" x14ac:dyDescent="0.25">
      <c r="B282" s="15" t="s">
        <v>135</v>
      </c>
      <c r="C282" s="15">
        <v>9783</v>
      </c>
      <c r="D282" s="15">
        <v>6635</v>
      </c>
    </row>
    <row r="283" spans="2:4" x14ac:dyDescent="0.25">
      <c r="B283" s="15" t="s">
        <v>58</v>
      </c>
      <c r="C283" s="15">
        <v>8998</v>
      </c>
      <c r="D283" s="15">
        <v>6496</v>
      </c>
    </row>
    <row r="284" spans="2:4" x14ac:dyDescent="0.25">
      <c r="B284" s="15" t="s">
        <v>149</v>
      </c>
      <c r="C284" s="15">
        <v>9506</v>
      </c>
      <c r="D284" s="15">
        <v>6424</v>
      </c>
    </row>
    <row r="285" spans="2:4" x14ac:dyDescent="0.25">
      <c r="B285" s="15" t="s">
        <v>108</v>
      </c>
      <c r="C285" s="15">
        <v>10587</v>
      </c>
      <c r="D285" s="15">
        <v>6414</v>
      </c>
    </row>
    <row r="286" spans="2:4" x14ac:dyDescent="0.25">
      <c r="B286" s="15" t="s">
        <v>214</v>
      </c>
      <c r="C286" s="15">
        <v>6809</v>
      </c>
      <c r="D286" s="15">
        <v>6245</v>
      </c>
    </row>
    <row r="287" spans="2:4" x14ac:dyDescent="0.25">
      <c r="B287" s="15" t="s">
        <v>98</v>
      </c>
      <c r="C287" s="15">
        <v>5707</v>
      </c>
      <c r="D287" s="15">
        <v>6221</v>
      </c>
    </row>
    <row r="288" spans="2:4" x14ac:dyDescent="0.25">
      <c r="B288" s="15" t="s">
        <v>177</v>
      </c>
      <c r="C288" s="15">
        <v>7999</v>
      </c>
      <c r="D288" s="15">
        <v>6182</v>
      </c>
    </row>
    <row r="289" spans="2:4" x14ac:dyDescent="0.25">
      <c r="B289" s="15" t="s">
        <v>151</v>
      </c>
      <c r="C289" s="15">
        <v>10251</v>
      </c>
      <c r="D289" s="15">
        <v>6171</v>
      </c>
    </row>
    <row r="290" spans="2:4" x14ac:dyDescent="0.25">
      <c r="B290" s="15" t="s">
        <v>129</v>
      </c>
      <c r="C290" s="15">
        <v>6412</v>
      </c>
      <c r="D290" s="15">
        <v>6146</v>
      </c>
    </row>
    <row r="291" spans="2:4" x14ac:dyDescent="0.25">
      <c r="B291" s="15" t="s">
        <v>84</v>
      </c>
      <c r="C291" s="15">
        <v>4488</v>
      </c>
      <c r="D291" s="15">
        <v>5948</v>
      </c>
    </row>
    <row r="292" spans="2:4" x14ac:dyDescent="0.25">
      <c r="B292" s="15" t="s">
        <v>47</v>
      </c>
      <c r="C292" s="15">
        <v>3893</v>
      </c>
      <c r="D292" s="15">
        <v>5878</v>
      </c>
    </row>
    <row r="293" spans="2:4" x14ac:dyDescent="0.25">
      <c r="B293" s="15" t="s">
        <v>34</v>
      </c>
      <c r="C293" s="15">
        <v>10278</v>
      </c>
      <c r="D293" s="15">
        <v>5665</v>
      </c>
    </row>
    <row r="294" spans="2:4" x14ac:dyDescent="0.25">
      <c r="B294" s="15" t="s">
        <v>210</v>
      </c>
      <c r="C294" s="15">
        <v>7786</v>
      </c>
      <c r="D294" s="15">
        <v>5608</v>
      </c>
    </row>
    <row r="295" spans="2:4" x14ac:dyDescent="0.25">
      <c r="B295" s="15" t="s">
        <v>142</v>
      </c>
      <c r="C295" s="15">
        <v>6709</v>
      </c>
      <c r="D295" s="15">
        <v>5534</v>
      </c>
    </row>
    <row r="296" spans="2:4" x14ac:dyDescent="0.25">
      <c r="B296" s="15" t="s">
        <v>57</v>
      </c>
      <c r="C296" s="15">
        <v>7549</v>
      </c>
      <c r="D296" s="15">
        <v>5396</v>
      </c>
    </row>
    <row r="297" spans="2:4" x14ac:dyDescent="0.25">
      <c r="B297" s="15" t="s">
        <v>40</v>
      </c>
      <c r="C297" s="15">
        <v>9445</v>
      </c>
      <c r="D297" s="15">
        <v>5237</v>
      </c>
    </row>
    <row r="298" spans="2:4" x14ac:dyDescent="0.25">
      <c r="B298" s="15" t="s">
        <v>140</v>
      </c>
      <c r="C298" s="15">
        <v>7727</v>
      </c>
      <c r="D298" s="15">
        <v>5234</v>
      </c>
    </row>
    <row r="299" spans="2:4" x14ac:dyDescent="0.25">
      <c r="B299" s="15" t="s">
        <v>216</v>
      </c>
      <c r="C299" s="15">
        <v>7014</v>
      </c>
      <c r="D299" s="15">
        <v>5227</v>
      </c>
    </row>
    <row r="300" spans="2:4" x14ac:dyDescent="0.25">
      <c r="B300" s="15" t="s">
        <v>92</v>
      </c>
      <c r="C300" s="15">
        <v>4700</v>
      </c>
      <c r="D300" s="15">
        <v>5210</v>
      </c>
    </row>
    <row r="301" spans="2:4" x14ac:dyDescent="0.25">
      <c r="B301" s="15" t="s">
        <v>72</v>
      </c>
      <c r="C301" s="15">
        <v>3549</v>
      </c>
      <c r="D301" s="15">
        <v>5203</v>
      </c>
    </row>
    <row r="302" spans="2:4" x14ac:dyDescent="0.25">
      <c r="B302" s="15" t="s">
        <v>52</v>
      </c>
      <c r="C302" s="15">
        <v>3730</v>
      </c>
      <c r="D302" s="15">
        <v>5085</v>
      </c>
    </row>
    <row r="303" spans="2:4" x14ac:dyDescent="0.25">
      <c r="B303" s="15" t="s">
        <v>209</v>
      </c>
      <c r="C303" s="15">
        <v>5759</v>
      </c>
      <c r="D303" s="15">
        <v>5083</v>
      </c>
    </row>
    <row r="304" spans="2:4" x14ac:dyDescent="0.25">
      <c r="B304" s="15" t="s">
        <v>96</v>
      </c>
      <c r="C304" s="15">
        <v>8487</v>
      </c>
      <c r="D304" s="15">
        <v>4954</v>
      </c>
    </row>
    <row r="305" spans="2:4" x14ac:dyDescent="0.25">
      <c r="B305" s="15" t="s">
        <v>44</v>
      </c>
      <c r="C305" s="15">
        <v>3444</v>
      </c>
      <c r="D305" s="15">
        <v>4860</v>
      </c>
    </row>
    <row r="306" spans="2:4" x14ac:dyDescent="0.25">
      <c r="B306" s="15" t="s">
        <v>13</v>
      </c>
      <c r="C306" s="15">
        <v>6296</v>
      </c>
      <c r="D306" s="15">
        <v>4852</v>
      </c>
    </row>
    <row r="307" spans="2:4" x14ac:dyDescent="0.25">
      <c r="B307" s="15" t="s">
        <v>164</v>
      </c>
      <c r="C307" s="15">
        <v>5209</v>
      </c>
      <c r="D307" s="15">
        <v>4735</v>
      </c>
    </row>
    <row r="308" spans="2:4" x14ac:dyDescent="0.25">
      <c r="B308" s="15" t="s">
        <v>37</v>
      </c>
      <c r="C308" s="15">
        <v>5059</v>
      </c>
      <c r="D308" s="15">
        <v>4723</v>
      </c>
    </row>
    <row r="309" spans="2:4" x14ac:dyDescent="0.25">
      <c r="B309" s="15" t="s">
        <v>158</v>
      </c>
      <c r="C309" s="15">
        <v>7000</v>
      </c>
      <c r="D309" s="15">
        <v>4710</v>
      </c>
    </row>
    <row r="310" spans="2:4" x14ac:dyDescent="0.25">
      <c r="B310" s="15" t="s">
        <v>77</v>
      </c>
      <c r="C310" s="15">
        <v>6917</v>
      </c>
      <c r="D310" s="15">
        <v>4658</v>
      </c>
    </row>
    <row r="311" spans="2:4" x14ac:dyDescent="0.25">
      <c r="B311" s="15" t="s">
        <v>125</v>
      </c>
      <c r="C311" s="15">
        <v>4363</v>
      </c>
      <c r="D311" s="15">
        <v>4586</v>
      </c>
    </row>
    <row r="312" spans="2:4" x14ac:dyDescent="0.25">
      <c r="B312" s="15" t="s">
        <v>165</v>
      </c>
      <c r="C312" s="15">
        <v>6500</v>
      </c>
      <c r="D312" s="15">
        <v>4520</v>
      </c>
    </row>
    <row r="313" spans="2:4" x14ac:dyDescent="0.25">
      <c r="B313" s="15" t="s">
        <v>219</v>
      </c>
      <c r="C313" s="15">
        <v>6701</v>
      </c>
      <c r="D313" s="15">
        <v>4462</v>
      </c>
    </row>
    <row r="314" spans="2:4" x14ac:dyDescent="0.25">
      <c r="B314" s="15" t="s">
        <v>175</v>
      </c>
      <c r="C314" s="15">
        <v>8529</v>
      </c>
      <c r="D314" s="15">
        <v>4456</v>
      </c>
    </row>
    <row r="315" spans="2:4" x14ac:dyDescent="0.25">
      <c r="B315" s="15" t="s">
        <v>99</v>
      </c>
      <c r="C315" s="15">
        <v>7228</v>
      </c>
      <c r="D315" s="15">
        <v>4324</v>
      </c>
    </row>
    <row r="316" spans="2:4" x14ac:dyDescent="0.25">
      <c r="B316" s="15" t="s">
        <v>32</v>
      </c>
      <c r="C316" s="15">
        <v>10484</v>
      </c>
      <c r="D316" s="15">
        <v>4208</v>
      </c>
    </row>
    <row r="317" spans="2:4" x14ac:dyDescent="0.25">
      <c r="B317" s="15" t="s">
        <v>124</v>
      </c>
      <c r="C317" s="15">
        <v>3658</v>
      </c>
      <c r="D317" s="15">
        <v>4144</v>
      </c>
    </row>
    <row r="318" spans="2:4" x14ac:dyDescent="0.25">
      <c r="B318" s="15" t="s">
        <v>45</v>
      </c>
      <c r="C318" s="15">
        <v>4997</v>
      </c>
      <c r="D318" s="15">
        <v>4131</v>
      </c>
    </row>
    <row r="319" spans="2:4" x14ac:dyDescent="0.25">
      <c r="B319" s="15" t="s">
        <v>112</v>
      </c>
      <c r="C319" s="15">
        <v>3780</v>
      </c>
      <c r="D319" s="15">
        <v>4125</v>
      </c>
    </row>
    <row r="320" spans="2:4" x14ac:dyDescent="0.25">
      <c r="B320" s="15" t="s">
        <v>136</v>
      </c>
      <c r="C320" s="15">
        <v>5613</v>
      </c>
      <c r="D320" s="15">
        <v>4102</v>
      </c>
    </row>
    <row r="321" spans="2:4" x14ac:dyDescent="0.25">
      <c r="B321" s="15" t="s">
        <v>179</v>
      </c>
      <c r="C321" s="15">
        <v>7830</v>
      </c>
      <c r="D321" s="15">
        <v>4090</v>
      </c>
    </row>
    <row r="322" spans="2:4" x14ac:dyDescent="0.25">
      <c r="B322" s="15" t="s">
        <v>29</v>
      </c>
      <c r="C322" s="15">
        <v>5284</v>
      </c>
      <c r="D322" s="15">
        <v>4025</v>
      </c>
    </row>
    <row r="323" spans="2:4" x14ac:dyDescent="0.25">
      <c r="B323" s="15" t="s">
        <v>26</v>
      </c>
      <c r="C323" s="15">
        <v>3878</v>
      </c>
      <c r="D323" s="15">
        <v>3944</v>
      </c>
    </row>
    <row r="324" spans="2:4" x14ac:dyDescent="0.25">
      <c r="B324" s="15" t="s">
        <v>87</v>
      </c>
      <c r="C324" s="15">
        <v>7850</v>
      </c>
      <c r="D324" s="15">
        <v>3937</v>
      </c>
    </row>
    <row r="325" spans="2:4" x14ac:dyDescent="0.25">
      <c r="B325" s="15" t="s">
        <v>188</v>
      </c>
      <c r="C325" s="15">
        <v>4943</v>
      </c>
      <c r="D325" s="15">
        <v>3927</v>
      </c>
    </row>
    <row r="326" spans="2:4" x14ac:dyDescent="0.25">
      <c r="B326" s="15" t="s">
        <v>155</v>
      </c>
      <c r="C326" s="15">
        <v>5214</v>
      </c>
      <c r="D326" s="15">
        <v>3884</v>
      </c>
    </row>
    <row r="327" spans="2:4" x14ac:dyDescent="0.25">
      <c r="B327" s="15" t="s">
        <v>85</v>
      </c>
      <c r="C327" s="15">
        <v>5524</v>
      </c>
      <c r="D327" s="15">
        <v>3758</v>
      </c>
    </row>
    <row r="328" spans="2:4" x14ac:dyDescent="0.25">
      <c r="B328" s="15" t="s">
        <v>174</v>
      </c>
      <c r="C328" s="15">
        <v>5151</v>
      </c>
      <c r="D328" s="15">
        <v>3721</v>
      </c>
    </row>
    <row r="329" spans="2:4" x14ac:dyDescent="0.25">
      <c r="B329" s="15" t="s">
        <v>211</v>
      </c>
      <c r="C329" s="15">
        <v>6236</v>
      </c>
      <c r="D329" s="15">
        <v>3720</v>
      </c>
    </row>
    <row r="330" spans="2:4" x14ac:dyDescent="0.25">
      <c r="B330" s="15" t="s">
        <v>122</v>
      </c>
      <c r="C330" s="15">
        <v>6539</v>
      </c>
      <c r="D330" s="15">
        <v>3703</v>
      </c>
    </row>
    <row r="331" spans="2:4" x14ac:dyDescent="0.25">
      <c r="B331" s="15" t="s">
        <v>70</v>
      </c>
      <c r="C331" s="15">
        <v>5449</v>
      </c>
      <c r="D331" s="15">
        <v>3652</v>
      </c>
    </row>
    <row r="332" spans="2:4" x14ac:dyDescent="0.25">
      <c r="B332" s="15" t="s">
        <v>191</v>
      </c>
      <c r="C332" s="15">
        <v>4224</v>
      </c>
      <c r="D332" s="15">
        <v>3639</v>
      </c>
    </row>
    <row r="333" spans="2:4" x14ac:dyDescent="0.25">
      <c r="B333" s="15" t="s">
        <v>75</v>
      </c>
      <c r="C333" s="15">
        <v>3587</v>
      </c>
      <c r="D333" s="15">
        <v>3586</v>
      </c>
    </row>
    <row r="334" spans="2:4" x14ac:dyDescent="0.25">
      <c r="B334" s="15" t="s">
        <v>50</v>
      </c>
      <c r="C334" s="15">
        <v>7770</v>
      </c>
      <c r="D334" s="15">
        <v>3578</v>
      </c>
    </row>
    <row r="335" spans="2:4" x14ac:dyDescent="0.25">
      <c r="B335" s="15" t="s">
        <v>21</v>
      </c>
      <c r="C335" s="15">
        <v>5835</v>
      </c>
      <c r="D335" s="15">
        <v>3575</v>
      </c>
    </row>
    <row r="336" spans="2:4" x14ac:dyDescent="0.25">
      <c r="B336" s="15" t="s">
        <v>22</v>
      </c>
      <c r="C336" s="15">
        <v>3746</v>
      </c>
      <c r="D336" s="15">
        <v>3575</v>
      </c>
    </row>
    <row r="337" spans="2:4" x14ac:dyDescent="0.25">
      <c r="B337" s="15" t="s">
        <v>132</v>
      </c>
      <c r="C337" s="15">
        <v>4586</v>
      </c>
      <c r="D337" s="15">
        <v>3565</v>
      </c>
    </row>
    <row r="338" spans="2:4" x14ac:dyDescent="0.25">
      <c r="B338" s="15" t="s">
        <v>176</v>
      </c>
      <c r="C338" s="15">
        <v>6987</v>
      </c>
      <c r="D338" s="15">
        <v>3535</v>
      </c>
    </row>
    <row r="339" spans="2:4" x14ac:dyDescent="0.25">
      <c r="B339" s="15" t="s">
        <v>11</v>
      </c>
      <c r="C339" s="15">
        <v>3340</v>
      </c>
      <c r="D339" s="15">
        <v>3405</v>
      </c>
    </row>
    <row r="340" spans="2:4" x14ac:dyDescent="0.25">
      <c r="B340" s="15" t="s">
        <v>27</v>
      </c>
      <c r="C340" s="15">
        <v>5621</v>
      </c>
      <c r="D340" s="15">
        <v>3397</v>
      </c>
    </row>
    <row r="341" spans="2:4" x14ac:dyDescent="0.25">
      <c r="B341" s="15" t="s">
        <v>35</v>
      </c>
      <c r="C341" s="15">
        <v>5453</v>
      </c>
      <c r="D341" s="15">
        <v>3348</v>
      </c>
    </row>
    <row r="342" spans="2:4" x14ac:dyDescent="0.25">
      <c r="B342" s="15" t="s">
        <v>38</v>
      </c>
      <c r="C342" s="15">
        <v>4052</v>
      </c>
      <c r="D342" s="15">
        <v>3337</v>
      </c>
    </row>
    <row r="343" spans="2:4" x14ac:dyDescent="0.25">
      <c r="B343" s="15" t="s">
        <v>67</v>
      </c>
      <c r="C343" s="15">
        <v>4339</v>
      </c>
      <c r="D343" s="15">
        <v>3232</v>
      </c>
    </row>
    <row r="344" spans="2:4" x14ac:dyDescent="0.25">
      <c r="B344" s="15" t="s">
        <v>76</v>
      </c>
      <c r="C344" s="15">
        <v>3046</v>
      </c>
      <c r="D344" s="15">
        <v>3184</v>
      </c>
    </row>
    <row r="345" spans="2:4" x14ac:dyDescent="0.25">
      <c r="B345" s="15" t="s">
        <v>79</v>
      </c>
      <c r="C345" s="15">
        <v>7386</v>
      </c>
      <c r="D345" s="15">
        <v>3108</v>
      </c>
    </row>
    <row r="346" spans="2:4" x14ac:dyDescent="0.25">
      <c r="B346" s="15" t="s">
        <v>82</v>
      </c>
      <c r="C346" s="15">
        <v>5275</v>
      </c>
      <c r="D346" s="15">
        <v>3090</v>
      </c>
    </row>
    <row r="347" spans="2:4" x14ac:dyDescent="0.25">
      <c r="B347" s="15" t="s">
        <v>206</v>
      </c>
      <c r="C347" s="15">
        <v>3898</v>
      </c>
      <c r="D347" s="15">
        <v>3012</v>
      </c>
    </row>
    <row r="348" spans="2:4" x14ac:dyDescent="0.25">
      <c r="B348" s="15" t="s">
        <v>128</v>
      </c>
      <c r="C348" s="15">
        <v>4776</v>
      </c>
      <c r="D348" s="15">
        <v>2999</v>
      </c>
    </row>
    <row r="349" spans="2:4" x14ac:dyDescent="0.25">
      <c r="B349" s="15" t="s">
        <v>88</v>
      </c>
      <c r="C349" s="15">
        <v>3350</v>
      </c>
      <c r="D349" s="15">
        <v>2989</v>
      </c>
    </row>
    <row r="350" spans="2:4" x14ac:dyDescent="0.25">
      <c r="B350" s="15" t="s">
        <v>64</v>
      </c>
      <c r="C350" s="15">
        <v>4429</v>
      </c>
      <c r="D350" s="15">
        <v>2928</v>
      </c>
    </row>
    <row r="351" spans="2:4" x14ac:dyDescent="0.25">
      <c r="B351" s="15" t="s">
        <v>62</v>
      </c>
      <c r="C351" s="15">
        <v>3772</v>
      </c>
      <c r="D351" s="15">
        <v>2927</v>
      </c>
    </row>
    <row r="352" spans="2:4" x14ac:dyDescent="0.25">
      <c r="B352" s="15" t="s">
        <v>69</v>
      </c>
      <c r="C352" s="15">
        <v>5454</v>
      </c>
      <c r="D352" s="15">
        <v>2912</v>
      </c>
    </row>
    <row r="353" spans="2:4" x14ac:dyDescent="0.25">
      <c r="B353" s="15" t="s">
        <v>42</v>
      </c>
      <c r="C353" s="15">
        <v>4178</v>
      </c>
      <c r="D353" s="15">
        <v>2874</v>
      </c>
    </row>
    <row r="354" spans="2:4" x14ac:dyDescent="0.25">
      <c r="B354" s="15" t="s">
        <v>106</v>
      </c>
      <c r="C354" s="15">
        <v>4725</v>
      </c>
      <c r="D354" s="15">
        <v>2850</v>
      </c>
    </row>
    <row r="355" spans="2:4" x14ac:dyDescent="0.25">
      <c r="B355" s="15" t="s">
        <v>187</v>
      </c>
      <c r="C355" s="15">
        <v>5395</v>
      </c>
      <c r="D355" s="15">
        <v>2846</v>
      </c>
    </row>
    <row r="356" spans="2:4" x14ac:dyDescent="0.25">
      <c r="B356" s="15" t="s">
        <v>16</v>
      </c>
      <c r="C356" s="15">
        <v>4909</v>
      </c>
      <c r="D356" s="15">
        <v>2796</v>
      </c>
    </row>
    <row r="357" spans="2:4" x14ac:dyDescent="0.25">
      <c r="B357" s="15" t="s">
        <v>139</v>
      </c>
      <c r="C357" s="15">
        <v>6427</v>
      </c>
      <c r="D357" s="15">
        <v>2791</v>
      </c>
    </row>
    <row r="358" spans="2:4" x14ac:dyDescent="0.25">
      <c r="B358" s="15" t="s">
        <v>18</v>
      </c>
      <c r="C358" s="15">
        <v>5276</v>
      </c>
      <c r="D358" s="15">
        <v>2778</v>
      </c>
    </row>
    <row r="359" spans="2:4" x14ac:dyDescent="0.25">
      <c r="B359" s="15" t="s">
        <v>144</v>
      </c>
      <c r="C359" s="15">
        <v>3261</v>
      </c>
      <c r="D359" s="15">
        <v>2762</v>
      </c>
    </row>
    <row r="360" spans="2:4" x14ac:dyDescent="0.25">
      <c r="B360" s="15" t="s">
        <v>127</v>
      </c>
      <c r="C360" s="15">
        <v>4490</v>
      </c>
      <c r="D360" s="15">
        <v>2722</v>
      </c>
    </row>
    <row r="361" spans="2:4" x14ac:dyDescent="0.25">
      <c r="B361" s="15" t="s">
        <v>15</v>
      </c>
      <c r="C361" s="15">
        <v>4837</v>
      </c>
      <c r="D361" s="15">
        <v>2637</v>
      </c>
    </row>
    <row r="362" spans="2:4" x14ac:dyDescent="0.25">
      <c r="B362" s="15" t="s">
        <v>218</v>
      </c>
      <c r="C362" s="15">
        <v>3898</v>
      </c>
      <c r="D362" s="15">
        <v>2617</v>
      </c>
    </row>
    <row r="363" spans="2:4" x14ac:dyDescent="0.25">
      <c r="B363" s="15" t="s">
        <v>123</v>
      </c>
      <c r="C363" s="15">
        <v>3966</v>
      </c>
      <c r="D363" s="15">
        <v>2569</v>
      </c>
    </row>
    <row r="364" spans="2:4" x14ac:dyDescent="0.25">
      <c r="B364" s="15" t="s">
        <v>31</v>
      </c>
      <c r="C364" s="15">
        <v>5163</v>
      </c>
      <c r="D364" s="15">
        <v>2568</v>
      </c>
    </row>
    <row r="365" spans="2:4" x14ac:dyDescent="0.25">
      <c r="B365" s="15" t="s">
        <v>195</v>
      </c>
      <c r="C365" s="15">
        <v>4409</v>
      </c>
      <c r="D365" s="15">
        <v>2517</v>
      </c>
    </row>
    <row r="366" spans="2:4" x14ac:dyDescent="0.25">
      <c r="B366" s="15" t="s">
        <v>102</v>
      </c>
      <c r="C366" s="15">
        <v>3971</v>
      </c>
      <c r="D366" s="15">
        <v>2512</v>
      </c>
    </row>
    <row r="367" spans="2:4" x14ac:dyDescent="0.25">
      <c r="B367" s="15" t="s">
        <v>20</v>
      </c>
      <c r="C367" s="15">
        <v>1413</v>
      </c>
      <c r="D367" s="15">
        <v>2502</v>
      </c>
    </row>
    <row r="368" spans="2:4" x14ac:dyDescent="0.25">
      <c r="B368" s="15" t="s">
        <v>56</v>
      </c>
      <c r="C368" s="15">
        <v>2796</v>
      </c>
      <c r="D368" s="15">
        <v>2498</v>
      </c>
    </row>
    <row r="369" spans="2:4" x14ac:dyDescent="0.25">
      <c r="B369" s="15" t="s">
        <v>133</v>
      </c>
      <c r="C369" s="15">
        <v>3376</v>
      </c>
      <c r="D369" s="15">
        <v>2483</v>
      </c>
    </row>
    <row r="370" spans="2:4" x14ac:dyDescent="0.25">
      <c r="B370" s="15" t="s">
        <v>63</v>
      </c>
      <c r="C370" s="15">
        <v>2366</v>
      </c>
      <c r="D370" s="15">
        <v>2406</v>
      </c>
    </row>
    <row r="371" spans="2:4" x14ac:dyDescent="0.25">
      <c r="B371" s="15" t="s">
        <v>202</v>
      </c>
      <c r="C371" s="15">
        <v>3431</v>
      </c>
      <c r="D371" s="15">
        <v>2390</v>
      </c>
    </row>
    <row r="372" spans="2:4" x14ac:dyDescent="0.25">
      <c r="B372" s="15" t="s">
        <v>204</v>
      </c>
      <c r="C372" s="15">
        <v>4047</v>
      </c>
      <c r="D372" s="15">
        <v>2372</v>
      </c>
    </row>
    <row r="373" spans="2:4" x14ac:dyDescent="0.25">
      <c r="B373" s="15" t="s">
        <v>66</v>
      </c>
      <c r="C373" s="15">
        <v>2272</v>
      </c>
      <c r="D373" s="15">
        <v>2362</v>
      </c>
    </row>
    <row r="374" spans="2:4" x14ac:dyDescent="0.25">
      <c r="B374" s="15" t="s">
        <v>161</v>
      </c>
      <c r="C374" s="15">
        <v>2679</v>
      </c>
      <c r="D374" s="15">
        <v>2347</v>
      </c>
    </row>
    <row r="375" spans="2:4" x14ac:dyDescent="0.25">
      <c r="B375" s="15" t="s">
        <v>205</v>
      </c>
      <c r="C375" s="15">
        <v>3610</v>
      </c>
      <c r="D375" s="15">
        <v>2345</v>
      </c>
    </row>
    <row r="376" spans="2:4" x14ac:dyDescent="0.25">
      <c r="B376" s="15" t="s">
        <v>28</v>
      </c>
      <c r="C376" s="15">
        <v>4635</v>
      </c>
      <c r="D376" s="15">
        <v>2225</v>
      </c>
    </row>
    <row r="377" spans="2:4" x14ac:dyDescent="0.25">
      <c r="B377" s="15" t="s">
        <v>178</v>
      </c>
      <c r="C377" s="15">
        <v>2924</v>
      </c>
      <c r="D377" s="15">
        <v>2224</v>
      </c>
    </row>
    <row r="378" spans="2:4" x14ac:dyDescent="0.25">
      <c r="B378" s="15" t="s">
        <v>71</v>
      </c>
      <c r="C378" s="15">
        <v>2063</v>
      </c>
      <c r="D378" s="15">
        <v>2178</v>
      </c>
    </row>
    <row r="379" spans="2:4" x14ac:dyDescent="0.25">
      <c r="B379" s="15" t="s">
        <v>41</v>
      </c>
      <c r="C379" s="15">
        <v>2723</v>
      </c>
      <c r="D379" s="15">
        <v>2160</v>
      </c>
    </row>
    <row r="380" spans="2:4" x14ac:dyDescent="0.25">
      <c r="B380" s="15" t="s">
        <v>199</v>
      </c>
      <c r="C380" s="15">
        <v>2746</v>
      </c>
      <c r="D380" s="15">
        <v>2120</v>
      </c>
    </row>
    <row r="381" spans="2:4" x14ac:dyDescent="0.25">
      <c r="B381" s="15" t="s">
        <v>60</v>
      </c>
      <c r="C381" s="15">
        <v>2963</v>
      </c>
      <c r="D381" s="15">
        <v>2117</v>
      </c>
    </row>
    <row r="382" spans="2:4" x14ac:dyDescent="0.25">
      <c r="B382" s="15" t="s">
        <v>107</v>
      </c>
      <c r="C382" s="15">
        <v>3208</v>
      </c>
      <c r="D382" s="15">
        <v>2099</v>
      </c>
    </row>
    <row r="383" spans="2:4" x14ac:dyDescent="0.25">
      <c r="B383" s="15" t="s">
        <v>172</v>
      </c>
      <c r="C383" s="15">
        <v>3068</v>
      </c>
      <c r="D383" s="15">
        <v>2059</v>
      </c>
    </row>
    <row r="384" spans="2:4" x14ac:dyDescent="0.25">
      <c r="B384" s="15" t="s">
        <v>152</v>
      </c>
      <c r="C384" s="15">
        <v>2391</v>
      </c>
      <c r="D384" s="15">
        <v>2058</v>
      </c>
    </row>
    <row r="385" spans="2:4" x14ac:dyDescent="0.25">
      <c r="B385" s="15" t="s">
        <v>157</v>
      </c>
      <c r="C385" s="15">
        <v>2504</v>
      </c>
      <c r="D385" s="15">
        <v>2052</v>
      </c>
    </row>
    <row r="386" spans="2:4" x14ac:dyDescent="0.25">
      <c r="B386" s="15" t="s">
        <v>118</v>
      </c>
      <c r="C386" s="15">
        <v>3269</v>
      </c>
      <c r="D386" s="15">
        <v>2044</v>
      </c>
    </row>
    <row r="387" spans="2:4" x14ac:dyDescent="0.25">
      <c r="B387" s="15" t="s">
        <v>53</v>
      </c>
      <c r="C387" s="15">
        <v>3235</v>
      </c>
      <c r="D387" s="15">
        <v>2039</v>
      </c>
    </row>
    <row r="388" spans="2:4" x14ac:dyDescent="0.25">
      <c r="B388" s="15" t="s">
        <v>86</v>
      </c>
      <c r="C388" s="15">
        <v>2728</v>
      </c>
      <c r="D388" s="15">
        <v>1846</v>
      </c>
    </row>
    <row r="389" spans="2:4" x14ac:dyDescent="0.25">
      <c r="B389" s="15" t="s">
        <v>189</v>
      </c>
      <c r="C389" s="15">
        <v>2934</v>
      </c>
      <c r="D389" s="15">
        <v>1838</v>
      </c>
    </row>
    <row r="390" spans="2:4" x14ac:dyDescent="0.25">
      <c r="B390" s="15" t="s">
        <v>163</v>
      </c>
      <c r="C390" s="15">
        <v>2256</v>
      </c>
      <c r="D390" s="15">
        <v>1781</v>
      </c>
    </row>
    <row r="391" spans="2:4" x14ac:dyDescent="0.25">
      <c r="B391" s="15" t="s">
        <v>141</v>
      </c>
      <c r="C391" s="15">
        <v>2614</v>
      </c>
      <c r="D391" s="15">
        <v>1676</v>
      </c>
    </row>
    <row r="392" spans="2:4" x14ac:dyDescent="0.25">
      <c r="B392" s="15" t="s">
        <v>119</v>
      </c>
      <c r="C392" s="15">
        <v>2232</v>
      </c>
      <c r="D392" s="15">
        <v>1655</v>
      </c>
    </row>
    <row r="393" spans="2:4" x14ac:dyDescent="0.25">
      <c r="B393" s="15" t="s">
        <v>212</v>
      </c>
      <c r="C393" s="15">
        <v>2481</v>
      </c>
      <c r="D393" s="15">
        <v>1568</v>
      </c>
    </row>
    <row r="394" spans="2:4" x14ac:dyDescent="0.25">
      <c r="B394" s="15" t="s">
        <v>159</v>
      </c>
      <c r="C394" s="15">
        <v>1997</v>
      </c>
      <c r="D394" s="15">
        <v>1542</v>
      </c>
    </row>
    <row r="395" spans="2:4" x14ac:dyDescent="0.25">
      <c r="B395" s="15" t="s">
        <v>170</v>
      </c>
      <c r="C395" s="15">
        <v>1685</v>
      </c>
      <c r="D395" s="15">
        <v>1531</v>
      </c>
    </row>
    <row r="396" spans="2:4" x14ac:dyDescent="0.25">
      <c r="B396" s="15" t="s">
        <v>43</v>
      </c>
      <c r="C396" s="15">
        <v>2341</v>
      </c>
      <c r="D396" s="15">
        <v>1504</v>
      </c>
    </row>
    <row r="397" spans="2:4" x14ac:dyDescent="0.25">
      <c r="B397" s="15" t="s">
        <v>145</v>
      </c>
      <c r="C397" s="15">
        <v>2207</v>
      </c>
      <c r="D397" s="15">
        <v>1456</v>
      </c>
    </row>
    <row r="398" spans="2:4" x14ac:dyDescent="0.25">
      <c r="B398" s="15" t="s">
        <v>100</v>
      </c>
      <c r="C398" s="15">
        <v>1626</v>
      </c>
      <c r="D398" s="15">
        <v>1421</v>
      </c>
    </row>
    <row r="399" spans="2:4" x14ac:dyDescent="0.25">
      <c r="B399" s="15" t="s">
        <v>194</v>
      </c>
      <c r="C399" s="15">
        <v>2420</v>
      </c>
      <c r="D399" s="15">
        <v>1415</v>
      </c>
    </row>
    <row r="400" spans="2:4" x14ac:dyDescent="0.25">
      <c r="B400" s="15" t="s">
        <v>59</v>
      </c>
      <c r="C400" s="15">
        <v>1475</v>
      </c>
      <c r="D400" s="15">
        <v>1408</v>
      </c>
    </row>
    <row r="401" spans="2:4" x14ac:dyDescent="0.25">
      <c r="B401" s="15" t="s">
        <v>89</v>
      </c>
      <c r="C401" s="15">
        <v>2482</v>
      </c>
      <c r="D401" s="15">
        <v>1391</v>
      </c>
    </row>
    <row r="402" spans="2:4" x14ac:dyDescent="0.25">
      <c r="B402" s="15" t="s">
        <v>192</v>
      </c>
      <c r="C402" s="15">
        <v>1295</v>
      </c>
      <c r="D402" s="15">
        <v>1385</v>
      </c>
    </row>
    <row r="403" spans="2:4" x14ac:dyDescent="0.25">
      <c r="B403" s="15" t="s">
        <v>213</v>
      </c>
      <c r="C403" s="15">
        <v>807</v>
      </c>
      <c r="D403" s="15">
        <v>1370</v>
      </c>
    </row>
    <row r="404" spans="2:4" x14ac:dyDescent="0.25">
      <c r="B404" s="15" t="s">
        <v>201</v>
      </c>
      <c r="C404" s="15">
        <v>3095</v>
      </c>
      <c r="D404" s="15">
        <v>1315</v>
      </c>
    </row>
    <row r="405" spans="2:4" x14ac:dyDescent="0.25">
      <c r="B405" s="15" t="s">
        <v>171</v>
      </c>
      <c r="C405" s="15">
        <v>2057</v>
      </c>
      <c r="D405" s="15">
        <v>1309</v>
      </c>
    </row>
    <row r="406" spans="2:4" x14ac:dyDescent="0.25">
      <c r="B406" s="15" t="s">
        <v>207</v>
      </c>
      <c r="C406" s="15">
        <v>2999</v>
      </c>
      <c r="D406" s="15">
        <v>1271</v>
      </c>
    </row>
    <row r="407" spans="2:4" x14ac:dyDescent="0.25">
      <c r="B407" s="15" t="s">
        <v>184</v>
      </c>
      <c r="C407" s="15">
        <v>4197</v>
      </c>
      <c r="D407" s="15">
        <v>1267</v>
      </c>
    </row>
    <row r="408" spans="2:4" x14ac:dyDescent="0.25">
      <c r="B408" s="15" t="s">
        <v>173</v>
      </c>
      <c r="C408" s="15">
        <v>2223</v>
      </c>
      <c r="D408" s="15">
        <v>1238</v>
      </c>
    </row>
    <row r="409" spans="2:4" x14ac:dyDescent="0.25">
      <c r="B409" s="15" t="s">
        <v>203</v>
      </c>
      <c r="C409" s="15">
        <v>1636</v>
      </c>
      <c r="D409" s="15">
        <v>1220</v>
      </c>
    </row>
    <row r="410" spans="2:4" x14ac:dyDescent="0.25">
      <c r="B410" s="15" t="s">
        <v>113</v>
      </c>
      <c r="C410" s="15">
        <v>1261</v>
      </c>
      <c r="D410" s="15">
        <v>1218</v>
      </c>
    </row>
    <row r="411" spans="2:4" x14ac:dyDescent="0.25">
      <c r="B411" s="15" t="s">
        <v>185</v>
      </c>
      <c r="C411" s="15">
        <v>1054</v>
      </c>
      <c r="D411" s="15">
        <v>1215</v>
      </c>
    </row>
    <row r="412" spans="2:4" x14ac:dyDescent="0.25">
      <c r="B412" s="15" t="s">
        <v>121</v>
      </c>
      <c r="C412" s="15">
        <v>2017</v>
      </c>
      <c r="D412" s="15">
        <v>1183</v>
      </c>
    </row>
    <row r="413" spans="2:4" x14ac:dyDescent="0.25">
      <c r="B413" s="15" t="s">
        <v>105</v>
      </c>
      <c r="C413" s="15">
        <v>1604</v>
      </c>
      <c r="D413" s="15">
        <v>1180</v>
      </c>
    </row>
    <row r="414" spans="2:4" x14ac:dyDescent="0.25">
      <c r="B414" s="15" t="s">
        <v>49</v>
      </c>
      <c r="C414" s="15">
        <v>1350</v>
      </c>
      <c r="D414" s="15">
        <v>1167</v>
      </c>
    </row>
    <row r="415" spans="2:4" x14ac:dyDescent="0.25">
      <c r="B415" s="15" t="s">
        <v>8</v>
      </c>
      <c r="C415" s="15">
        <v>2118</v>
      </c>
      <c r="D415" s="15">
        <v>1158</v>
      </c>
    </row>
    <row r="416" spans="2:4" x14ac:dyDescent="0.25">
      <c r="B416" s="15" t="s">
        <v>169</v>
      </c>
      <c r="C416" s="15">
        <v>1555</v>
      </c>
      <c r="D416" s="15">
        <v>1158</v>
      </c>
    </row>
    <row r="417" spans="2:4" x14ac:dyDescent="0.25">
      <c r="B417" s="15" t="s">
        <v>33</v>
      </c>
      <c r="C417" s="15">
        <v>1613</v>
      </c>
      <c r="D417" s="15">
        <v>1075</v>
      </c>
    </row>
    <row r="418" spans="2:4" x14ac:dyDescent="0.25">
      <c r="B418" s="15" t="s">
        <v>160</v>
      </c>
      <c r="C418" s="15">
        <v>1867</v>
      </c>
      <c r="D418" s="15">
        <v>1048</v>
      </c>
    </row>
    <row r="419" spans="2:4" x14ac:dyDescent="0.25">
      <c r="B419" s="15" t="s">
        <v>120</v>
      </c>
      <c r="C419" s="15">
        <v>1028</v>
      </c>
      <c r="D419" s="15">
        <v>1019</v>
      </c>
    </row>
    <row r="420" spans="2:4" x14ac:dyDescent="0.25">
      <c r="B420" s="15" t="s">
        <v>215</v>
      </c>
      <c r="C420" s="15">
        <v>1903</v>
      </c>
      <c r="D420" s="15">
        <v>1009</v>
      </c>
    </row>
    <row r="421" spans="2:4" x14ac:dyDescent="0.25">
      <c r="B421" s="15" t="s">
        <v>23</v>
      </c>
      <c r="C421" s="15">
        <v>1824</v>
      </c>
      <c r="D421" s="15">
        <v>956</v>
      </c>
    </row>
    <row r="422" spans="2:4" x14ac:dyDescent="0.25">
      <c r="B422" s="15" t="s">
        <v>14</v>
      </c>
      <c r="C422" s="15">
        <v>1310</v>
      </c>
      <c r="D422" s="15">
        <v>926</v>
      </c>
    </row>
    <row r="423" spans="2:4" x14ac:dyDescent="0.25">
      <c r="B423" s="15" t="s">
        <v>126</v>
      </c>
      <c r="C423" s="15">
        <v>590</v>
      </c>
      <c r="D423" s="15">
        <v>916</v>
      </c>
    </row>
    <row r="424" spans="2:4" x14ac:dyDescent="0.25">
      <c r="B424" s="15" t="s">
        <v>114</v>
      </c>
      <c r="C424" s="15">
        <v>1450</v>
      </c>
      <c r="D424" s="15">
        <v>912</v>
      </c>
    </row>
    <row r="425" spans="2:4" x14ac:dyDescent="0.25">
      <c r="B425" s="15" t="s">
        <v>198</v>
      </c>
      <c r="C425" s="15">
        <v>1078</v>
      </c>
      <c r="D425" s="15">
        <v>907</v>
      </c>
    </row>
    <row r="426" spans="2:4" x14ac:dyDescent="0.25">
      <c r="B426" s="15" t="s">
        <v>104</v>
      </c>
      <c r="C426" s="15">
        <v>1172</v>
      </c>
      <c r="D426" s="15">
        <v>904</v>
      </c>
    </row>
    <row r="427" spans="2:4" x14ac:dyDescent="0.25">
      <c r="B427" s="15" t="s">
        <v>95</v>
      </c>
      <c r="C427" s="15">
        <v>1434</v>
      </c>
      <c r="D427" s="15">
        <v>898</v>
      </c>
    </row>
    <row r="428" spans="2:4" x14ac:dyDescent="0.25">
      <c r="B428" s="15" t="s">
        <v>97</v>
      </c>
      <c r="C428" s="15">
        <v>1301</v>
      </c>
      <c r="D428" s="15">
        <v>850</v>
      </c>
    </row>
    <row r="429" spans="2:4" x14ac:dyDescent="0.25">
      <c r="B429" s="15" t="s">
        <v>183</v>
      </c>
      <c r="C429" s="15">
        <v>882</v>
      </c>
      <c r="D429" s="15">
        <v>822</v>
      </c>
    </row>
    <row r="430" spans="2:4" x14ac:dyDescent="0.25">
      <c r="B430" s="15" t="s">
        <v>61</v>
      </c>
      <c r="C430" s="15">
        <v>1036</v>
      </c>
      <c r="D430" s="15">
        <v>808</v>
      </c>
    </row>
    <row r="431" spans="2:4" x14ac:dyDescent="0.25">
      <c r="B431" s="15" t="s">
        <v>147</v>
      </c>
      <c r="C431" s="15">
        <v>1160</v>
      </c>
      <c r="D431" s="15">
        <v>779</v>
      </c>
    </row>
    <row r="432" spans="2:4" x14ac:dyDescent="0.25">
      <c r="B432" s="15" t="s">
        <v>193</v>
      </c>
      <c r="C432" s="15">
        <v>882</v>
      </c>
      <c r="D432" s="15">
        <v>767</v>
      </c>
    </row>
    <row r="433" spans="2:4" x14ac:dyDescent="0.25">
      <c r="B433" s="15" t="s">
        <v>25</v>
      </c>
      <c r="C433" s="15">
        <v>1059</v>
      </c>
      <c r="D433" s="15">
        <v>761</v>
      </c>
    </row>
    <row r="434" spans="2:4" x14ac:dyDescent="0.25">
      <c r="B434" s="15" t="s">
        <v>143</v>
      </c>
      <c r="C434" s="15">
        <v>944</v>
      </c>
      <c r="D434" s="15">
        <v>699</v>
      </c>
    </row>
    <row r="435" spans="2:4" x14ac:dyDescent="0.25">
      <c r="B435" s="15" t="s">
        <v>48</v>
      </c>
      <c r="C435" s="15">
        <v>611</v>
      </c>
      <c r="D435" s="15">
        <v>641</v>
      </c>
    </row>
    <row r="436" spans="2:4" x14ac:dyDescent="0.25">
      <c r="B436" s="15" t="s">
        <v>81</v>
      </c>
      <c r="C436" s="15">
        <v>726</v>
      </c>
      <c r="D436" s="15">
        <v>633</v>
      </c>
    </row>
    <row r="437" spans="2:4" x14ac:dyDescent="0.25">
      <c r="B437" s="15" t="s">
        <v>9</v>
      </c>
      <c r="C437" s="15">
        <v>694</v>
      </c>
      <c r="D437" s="15">
        <v>625</v>
      </c>
    </row>
    <row r="438" spans="2:4" x14ac:dyDescent="0.25">
      <c r="B438" s="15" t="s">
        <v>186</v>
      </c>
      <c r="C438" s="15">
        <v>693</v>
      </c>
      <c r="D438" s="15">
        <v>549</v>
      </c>
    </row>
    <row r="439" spans="2:4" x14ac:dyDescent="0.25">
      <c r="B439" s="15" t="s">
        <v>12</v>
      </c>
      <c r="C439" s="15">
        <v>607</v>
      </c>
      <c r="D439" s="15">
        <v>537</v>
      </c>
    </row>
    <row r="440" spans="2:4" x14ac:dyDescent="0.25">
      <c r="B440" s="15" t="s">
        <v>153</v>
      </c>
      <c r="C440" s="15">
        <v>699</v>
      </c>
      <c r="D440" s="15">
        <v>452</v>
      </c>
    </row>
    <row r="441" spans="2:4" x14ac:dyDescent="0.25">
      <c r="B441" s="15" t="s">
        <v>24</v>
      </c>
      <c r="C441" s="15">
        <v>558</v>
      </c>
      <c r="D441" s="15">
        <v>404</v>
      </c>
    </row>
    <row r="442" spans="2:4" x14ac:dyDescent="0.25">
      <c r="B442" s="15" t="s">
        <v>146</v>
      </c>
      <c r="C442" s="15">
        <v>369</v>
      </c>
      <c r="D442" s="15">
        <v>362</v>
      </c>
    </row>
    <row r="443" spans="2:4" x14ac:dyDescent="0.25">
      <c r="B443" s="15" t="s">
        <v>91</v>
      </c>
      <c r="C443" s="15">
        <v>583</v>
      </c>
      <c r="D443" s="15">
        <v>344</v>
      </c>
    </row>
    <row r="444" spans="2:4" x14ac:dyDescent="0.25">
      <c r="B444" s="15" t="s">
        <v>19</v>
      </c>
      <c r="C444" s="15">
        <v>1061</v>
      </c>
      <c r="D444" s="15">
        <v>325</v>
      </c>
    </row>
    <row r="445" spans="2:4" x14ac:dyDescent="0.25">
      <c r="B445" s="15" t="s">
        <v>103</v>
      </c>
      <c r="C445" s="15">
        <v>553</v>
      </c>
      <c r="D445" s="15">
        <v>283</v>
      </c>
    </row>
    <row r="446" spans="2:4" x14ac:dyDescent="0.25">
      <c r="B446" s="15" t="s">
        <v>197</v>
      </c>
      <c r="C446" s="15">
        <v>179</v>
      </c>
      <c r="D446" s="15">
        <v>94</v>
      </c>
    </row>
  </sheetData>
  <sortState ref="B235:D446">
    <sortCondition descending="1" ref="D235:D446"/>
  </sortState>
  <mergeCells count="6">
    <mergeCell ref="B224:F224"/>
    <mergeCell ref="B4:F4"/>
    <mergeCell ref="B6:B9"/>
    <mergeCell ref="C6:D6"/>
    <mergeCell ref="E6:F6"/>
    <mergeCell ref="B3:F3"/>
  </mergeCells>
  <printOptions horizontalCentered="1"/>
  <pageMargins left="0.39370078740157483" right="0.39370078740157483" top="0.59055118110236227" bottom="0.59055118110236227" header="0" footer="0"/>
  <pageSetup scale="8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0"/>
  <sheetViews>
    <sheetView topLeftCell="A195" zoomScaleNormal="100" workbookViewId="0">
      <selection activeCell="A220" sqref="A220:B220"/>
    </sheetView>
  </sheetViews>
  <sheetFormatPr baseColWidth="10" defaultRowHeight="13.2" x14ac:dyDescent="0.25"/>
  <cols>
    <col min="1" max="1" width="36" style="15" customWidth="1"/>
    <col min="2" max="2" width="18.109375" style="15" customWidth="1"/>
  </cols>
  <sheetData>
    <row r="1" spans="1:7" ht="54" customHeight="1" x14ac:dyDescent="0.25">
      <c r="A1" s="122" t="s">
        <v>691</v>
      </c>
      <c r="B1" s="122"/>
      <c r="C1" s="41"/>
      <c r="D1" s="41"/>
      <c r="F1" s="41"/>
      <c r="G1" s="41"/>
    </row>
    <row r="2" spans="1:7" x14ac:dyDescent="0.25">
      <c r="A2" s="119" t="s">
        <v>687</v>
      </c>
      <c r="B2" s="119"/>
      <c r="C2" s="41"/>
      <c r="D2" s="41"/>
      <c r="F2" s="41"/>
      <c r="G2" s="41"/>
    </row>
    <row r="3" spans="1:7" ht="13.5" customHeight="1" thickBot="1" x14ac:dyDescent="0.3">
      <c r="A3" s="31"/>
      <c r="B3" s="31"/>
    </row>
    <row r="4" spans="1:7" ht="15.6" x14ac:dyDescent="0.25">
      <c r="A4" s="123" t="s">
        <v>0</v>
      </c>
      <c r="B4" s="34">
        <v>-16</v>
      </c>
    </row>
    <row r="5" spans="1:7" ht="16.2" thickBot="1" x14ac:dyDescent="0.3">
      <c r="A5" s="124"/>
      <c r="B5" s="35" t="s">
        <v>223</v>
      </c>
    </row>
    <row r="6" spans="1:7" ht="13.8" x14ac:dyDescent="0.25">
      <c r="A6" s="8" t="s">
        <v>8</v>
      </c>
      <c r="B6" s="32">
        <v>5534315</v>
      </c>
      <c r="D6" s="1"/>
    </row>
    <row r="7" spans="1:7" ht="13.8" x14ac:dyDescent="0.25">
      <c r="A7" s="8" t="s">
        <v>9</v>
      </c>
      <c r="B7" s="32">
        <v>1142607</v>
      </c>
    </row>
    <row r="8" spans="1:7" ht="13.8" x14ac:dyDescent="0.25">
      <c r="A8" s="8" t="s">
        <v>10</v>
      </c>
      <c r="B8" s="32">
        <v>55890518</v>
      </c>
    </row>
    <row r="9" spans="1:7" ht="13.8" x14ac:dyDescent="0.25">
      <c r="A9" s="8" t="s">
        <v>11</v>
      </c>
      <c r="B9" s="32">
        <v>20322310</v>
      </c>
    </row>
    <row r="10" spans="1:7" ht="13.8" x14ac:dyDescent="0.25">
      <c r="A10" s="8" t="s">
        <v>12</v>
      </c>
      <c r="B10" s="32">
        <v>3622592</v>
      </c>
    </row>
    <row r="11" spans="1:7" ht="13.8" x14ac:dyDescent="0.25">
      <c r="A11" s="8" t="s">
        <v>13</v>
      </c>
      <c r="B11" s="32">
        <v>19063720</v>
      </c>
    </row>
    <row r="12" spans="1:7" ht="13.8" x14ac:dyDescent="0.25">
      <c r="A12" s="8" t="s">
        <v>14</v>
      </c>
      <c r="B12" s="32">
        <v>5388991</v>
      </c>
    </row>
    <row r="13" spans="1:7" ht="13.8" x14ac:dyDescent="0.25">
      <c r="A13" s="36" t="s">
        <v>15</v>
      </c>
      <c r="B13" s="40">
        <v>12681287</v>
      </c>
      <c r="C13">
        <v>1</v>
      </c>
    </row>
    <row r="14" spans="1:7" ht="13.8" x14ac:dyDescent="0.25">
      <c r="A14" s="38" t="s">
        <v>16</v>
      </c>
      <c r="B14" s="40">
        <v>15617280</v>
      </c>
    </row>
    <row r="15" spans="1:7" ht="13.8" x14ac:dyDescent="0.25">
      <c r="A15" s="36" t="s">
        <v>17</v>
      </c>
      <c r="B15" s="40">
        <v>55377547</v>
      </c>
    </row>
    <row r="16" spans="1:7" ht="13.8" x14ac:dyDescent="0.25">
      <c r="A16" s="36" t="s">
        <v>18</v>
      </c>
      <c r="B16" s="40">
        <v>27775538</v>
      </c>
      <c r="C16">
        <v>2</v>
      </c>
    </row>
    <row r="17" spans="1:3" ht="13.8" x14ac:dyDescent="0.25">
      <c r="A17" s="36" t="s">
        <v>19</v>
      </c>
      <c r="B17" s="40">
        <v>4565016</v>
      </c>
    </row>
    <row r="18" spans="1:3" ht="13.8" x14ac:dyDescent="0.25">
      <c r="A18" s="36" t="s">
        <v>20</v>
      </c>
      <c r="B18" s="40">
        <v>13804686</v>
      </c>
    </row>
    <row r="19" spans="1:3" ht="13.8" x14ac:dyDescent="0.25">
      <c r="A19" s="36" t="s">
        <v>21</v>
      </c>
      <c r="B19" s="40">
        <v>21853184</v>
      </c>
    </row>
    <row r="20" spans="1:3" ht="13.8" x14ac:dyDescent="0.25">
      <c r="A20" s="36" t="s">
        <v>22</v>
      </c>
      <c r="B20" s="40">
        <v>27405207</v>
      </c>
    </row>
    <row r="21" spans="1:3" ht="13.8" x14ac:dyDescent="0.25">
      <c r="A21" s="36" t="s">
        <v>23</v>
      </c>
      <c r="B21" s="40">
        <v>8701538</v>
      </c>
    </row>
    <row r="22" spans="1:3" ht="13.8" x14ac:dyDescent="0.25">
      <c r="A22" s="36" t="s">
        <v>24</v>
      </c>
      <c r="B22" s="40">
        <v>1642776</v>
      </c>
      <c r="C22">
        <v>3</v>
      </c>
    </row>
    <row r="23" spans="1:3" ht="13.8" x14ac:dyDescent="0.25">
      <c r="A23" s="36" t="s">
        <v>25</v>
      </c>
      <c r="B23" s="40">
        <v>2286135</v>
      </c>
    </row>
    <row r="24" spans="1:3" ht="13.8" x14ac:dyDescent="0.25">
      <c r="A24" s="36" t="s">
        <v>26</v>
      </c>
      <c r="B24" s="40">
        <v>8513163</v>
      </c>
    </row>
    <row r="25" spans="1:3" ht="13.8" x14ac:dyDescent="0.25">
      <c r="A25" s="36" t="s">
        <v>27</v>
      </c>
      <c r="B25" s="40">
        <v>12948989</v>
      </c>
    </row>
    <row r="26" spans="1:3" ht="13.8" x14ac:dyDescent="0.25">
      <c r="A26" s="36" t="s">
        <v>28</v>
      </c>
      <c r="B26" s="40">
        <v>14436802</v>
      </c>
    </row>
    <row r="27" spans="1:3" ht="13.8" x14ac:dyDescent="0.25">
      <c r="A27" s="36" t="s">
        <v>29</v>
      </c>
      <c r="B27" s="40">
        <v>15990023</v>
      </c>
    </row>
    <row r="28" spans="1:3" ht="13.8" x14ac:dyDescent="0.25">
      <c r="A28" s="36" t="s">
        <v>30</v>
      </c>
      <c r="B28" s="40">
        <v>50383355</v>
      </c>
    </row>
    <row r="29" spans="1:3" ht="13.8" x14ac:dyDescent="0.25">
      <c r="A29" s="36" t="s">
        <v>31</v>
      </c>
      <c r="B29" s="40">
        <v>17390935</v>
      </c>
    </row>
    <row r="30" spans="1:3" ht="13.8" x14ac:dyDescent="0.25">
      <c r="A30" s="36" t="s">
        <v>32</v>
      </c>
      <c r="B30" s="40">
        <v>25152899</v>
      </c>
    </row>
    <row r="31" spans="1:3" ht="13.8" x14ac:dyDescent="0.25">
      <c r="A31" s="36" t="s">
        <v>33</v>
      </c>
      <c r="B31" s="40">
        <v>5715161</v>
      </c>
    </row>
    <row r="32" spans="1:3" ht="13.8" x14ac:dyDescent="0.25">
      <c r="A32" s="36" t="s">
        <v>34</v>
      </c>
      <c r="B32" s="40">
        <v>27657810</v>
      </c>
    </row>
    <row r="33" spans="1:3" ht="13.8" x14ac:dyDescent="0.25">
      <c r="A33" s="36" t="s">
        <v>35</v>
      </c>
      <c r="B33" s="40">
        <v>22554222</v>
      </c>
      <c r="C33" s="1"/>
    </row>
    <row r="34" spans="1:3" ht="13.8" x14ac:dyDescent="0.25">
      <c r="A34" s="36" t="s">
        <v>36</v>
      </c>
      <c r="B34" s="40">
        <v>18759226</v>
      </c>
      <c r="C34" s="1">
        <v>4</v>
      </c>
    </row>
    <row r="35" spans="1:3" ht="13.8" x14ac:dyDescent="0.25">
      <c r="A35" s="36" t="s">
        <v>37</v>
      </c>
      <c r="B35" s="40">
        <v>19973333</v>
      </c>
    </row>
    <row r="36" spans="1:3" ht="13.8" x14ac:dyDescent="0.25">
      <c r="A36" s="36" t="s">
        <v>38</v>
      </c>
      <c r="B36" s="40">
        <v>15038223</v>
      </c>
    </row>
    <row r="37" spans="1:3" ht="13.8" x14ac:dyDescent="0.25">
      <c r="A37" s="36" t="s">
        <v>39</v>
      </c>
      <c r="B37" s="40">
        <v>38216041</v>
      </c>
    </row>
    <row r="38" spans="1:3" ht="13.8" x14ac:dyDescent="0.25">
      <c r="A38" s="36" t="s">
        <v>40</v>
      </c>
      <c r="B38" s="40">
        <v>23169022</v>
      </c>
    </row>
    <row r="39" spans="1:3" ht="13.8" x14ac:dyDescent="0.25">
      <c r="A39" s="36" t="s">
        <v>41</v>
      </c>
      <c r="B39" s="40">
        <v>11959989</v>
      </c>
    </row>
    <row r="40" spans="1:3" ht="13.8" x14ac:dyDescent="0.25">
      <c r="A40" s="36" t="s">
        <v>42</v>
      </c>
      <c r="B40" s="40">
        <v>10965685</v>
      </c>
    </row>
    <row r="41" spans="1:3" ht="13.8" x14ac:dyDescent="0.25">
      <c r="A41" s="36" t="s">
        <v>43</v>
      </c>
      <c r="B41" s="40">
        <v>7276776</v>
      </c>
    </row>
    <row r="42" spans="1:3" ht="13.8" x14ac:dyDescent="0.25">
      <c r="A42" s="36" t="s">
        <v>44</v>
      </c>
      <c r="B42" s="40">
        <v>10614383</v>
      </c>
    </row>
    <row r="43" spans="1:3" ht="13.8" x14ac:dyDescent="0.25">
      <c r="A43" s="36" t="s">
        <v>45</v>
      </c>
      <c r="B43" s="40">
        <v>32915870</v>
      </c>
    </row>
    <row r="44" spans="1:3" ht="13.8" x14ac:dyDescent="0.25">
      <c r="A44" s="36" t="s">
        <v>46</v>
      </c>
      <c r="B44" s="40">
        <v>82496120</v>
      </c>
    </row>
    <row r="45" spans="1:3" ht="13.8" x14ac:dyDescent="0.25">
      <c r="A45" s="36" t="s">
        <v>47</v>
      </c>
      <c r="B45" s="40">
        <v>19789373</v>
      </c>
      <c r="C45">
        <v>5</v>
      </c>
    </row>
    <row r="46" spans="1:3" ht="13.8" x14ac:dyDescent="0.25">
      <c r="A46" s="36" t="s">
        <v>48</v>
      </c>
      <c r="B46" s="40">
        <v>2008072</v>
      </c>
    </row>
    <row r="47" spans="1:3" ht="13.8" x14ac:dyDescent="0.25">
      <c r="A47" s="36" t="s">
        <v>49</v>
      </c>
      <c r="B47" s="40">
        <v>5363520</v>
      </c>
      <c r="C47">
        <v>6</v>
      </c>
    </row>
    <row r="48" spans="1:3" ht="13.8" x14ac:dyDescent="0.25">
      <c r="A48" s="36" t="s">
        <v>50</v>
      </c>
      <c r="B48" s="40">
        <v>16880677</v>
      </c>
    </row>
    <row r="49" spans="1:2" ht="13.8" x14ac:dyDescent="0.25">
      <c r="A49" s="36" t="s">
        <v>51</v>
      </c>
      <c r="B49" s="40">
        <v>60203093</v>
      </c>
    </row>
    <row r="50" spans="1:2" ht="13.8" x14ac:dyDescent="0.25">
      <c r="A50" s="36" t="s">
        <v>52</v>
      </c>
      <c r="B50" s="40">
        <v>25640088</v>
      </c>
    </row>
    <row r="51" spans="1:2" ht="13.8" x14ac:dyDescent="0.25">
      <c r="A51" s="36" t="s">
        <v>53</v>
      </c>
      <c r="B51" s="40">
        <v>15266275</v>
      </c>
    </row>
    <row r="52" spans="1:2" ht="13.8" x14ac:dyDescent="0.25">
      <c r="A52" s="36" t="s">
        <v>54</v>
      </c>
      <c r="B52" s="40">
        <v>51913624</v>
      </c>
    </row>
    <row r="53" spans="1:2" ht="13.8" x14ac:dyDescent="0.25">
      <c r="A53" s="36" t="s">
        <v>55</v>
      </c>
      <c r="B53" s="40">
        <v>43700466</v>
      </c>
    </row>
    <row r="54" spans="1:2" ht="13.8" x14ac:dyDescent="0.25">
      <c r="A54" s="36" t="s">
        <v>56</v>
      </c>
      <c r="B54" s="40">
        <v>12520164</v>
      </c>
    </row>
    <row r="55" spans="1:2" ht="13.8" x14ac:dyDescent="0.25">
      <c r="A55" s="36" t="s">
        <v>57</v>
      </c>
      <c r="B55" s="40">
        <v>23725932</v>
      </c>
    </row>
    <row r="56" spans="1:2" ht="13.8" x14ac:dyDescent="0.25">
      <c r="A56" s="36" t="s">
        <v>58</v>
      </c>
      <c r="B56" s="40">
        <v>22152687</v>
      </c>
    </row>
    <row r="57" spans="1:2" ht="13.8" x14ac:dyDescent="0.25">
      <c r="A57" s="36" t="s">
        <v>59</v>
      </c>
      <c r="B57" s="40">
        <v>7525445</v>
      </c>
    </row>
    <row r="58" spans="1:2" ht="13.8" x14ac:dyDescent="0.25">
      <c r="A58" s="36" t="s">
        <v>60</v>
      </c>
      <c r="B58" s="40">
        <v>12881969</v>
      </c>
    </row>
    <row r="59" spans="1:2" ht="13.8" x14ac:dyDescent="0.25">
      <c r="A59" s="36" t="s">
        <v>61</v>
      </c>
      <c r="B59" s="40">
        <v>6600311</v>
      </c>
    </row>
    <row r="60" spans="1:2" ht="13.8" x14ac:dyDescent="0.25">
      <c r="A60" s="36" t="s">
        <v>62</v>
      </c>
      <c r="B60" s="40">
        <v>12888680</v>
      </c>
    </row>
    <row r="61" spans="1:2" ht="13.8" x14ac:dyDescent="0.25">
      <c r="A61" s="36" t="s">
        <v>63</v>
      </c>
      <c r="B61" s="40">
        <v>8314494</v>
      </c>
    </row>
    <row r="62" spans="1:2" ht="13.8" x14ac:dyDescent="0.25">
      <c r="A62" s="36" t="s">
        <v>64</v>
      </c>
      <c r="B62" s="40">
        <v>14306804</v>
      </c>
    </row>
    <row r="63" spans="1:2" ht="13.8" x14ac:dyDescent="0.25">
      <c r="A63" s="36" t="s">
        <v>65</v>
      </c>
      <c r="B63" s="40">
        <v>67934179</v>
      </c>
    </row>
    <row r="64" spans="1:2" ht="13.8" x14ac:dyDescent="0.25">
      <c r="A64" s="36" t="s">
        <v>66</v>
      </c>
      <c r="B64" s="40">
        <v>10547645</v>
      </c>
    </row>
    <row r="65" spans="1:3" ht="13.8" x14ac:dyDescent="0.25">
      <c r="A65" s="36" t="s">
        <v>67</v>
      </c>
      <c r="B65" s="40">
        <v>17524254</v>
      </c>
    </row>
    <row r="66" spans="1:3" ht="13.8" x14ac:dyDescent="0.25">
      <c r="A66" s="36" t="s">
        <v>68</v>
      </c>
      <c r="B66" s="40">
        <v>101156959</v>
      </c>
    </row>
    <row r="67" spans="1:3" ht="13.8" x14ac:dyDescent="0.25">
      <c r="A67" s="36" t="s">
        <v>69</v>
      </c>
      <c r="B67" s="40">
        <v>15480217</v>
      </c>
    </row>
    <row r="68" spans="1:3" ht="13.8" x14ac:dyDescent="0.25">
      <c r="A68" s="36" t="s">
        <v>70</v>
      </c>
      <c r="B68" s="40">
        <v>19786474</v>
      </c>
    </row>
    <row r="69" spans="1:3" ht="13.8" x14ac:dyDescent="0.25">
      <c r="A69" s="36" t="s">
        <v>71</v>
      </c>
      <c r="B69" s="40">
        <v>4508286</v>
      </c>
    </row>
    <row r="70" spans="1:3" ht="13.8" x14ac:dyDescent="0.25">
      <c r="A70" s="36" t="s">
        <v>72</v>
      </c>
      <c r="B70" s="40">
        <v>28440723</v>
      </c>
      <c r="C70">
        <v>7</v>
      </c>
    </row>
    <row r="71" spans="1:3" ht="13.8" x14ac:dyDescent="0.25">
      <c r="A71" s="36" t="s">
        <v>73</v>
      </c>
      <c r="B71" s="40">
        <v>30347768</v>
      </c>
    </row>
    <row r="72" spans="1:3" ht="13.8" x14ac:dyDescent="0.25">
      <c r="A72" s="36" t="s">
        <v>74</v>
      </c>
      <c r="B72" s="40">
        <v>17603669</v>
      </c>
    </row>
    <row r="73" spans="1:3" ht="13.8" x14ac:dyDescent="0.25">
      <c r="A73" s="36" t="s">
        <v>75</v>
      </c>
      <c r="B73" s="40">
        <v>18912152</v>
      </c>
    </row>
    <row r="74" spans="1:3" ht="13.8" x14ac:dyDescent="0.25">
      <c r="A74" s="36" t="s">
        <v>76</v>
      </c>
      <c r="B74" s="40">
        <v>17386302</v>
      </c>
    </row>
    <row r="75" spans="1:3" ht="13.8" x14ac:dyDescent="0.25">
      <c r="A75" s="36" t="s">
        <v>77</v>
      </c>
      <c r="B75" s="40">
        <v>17911979</v>
      </c>
    </row>
    <row r="76" spans="1:3" ht="13.8" x14ac:dyDescent="0.25">
      <c r="A76" s="36" t="s">
        <v>78</v>
      </c>
      <c r="B76" s="40">
        <v>32871987</v>
      </c>
    </row>
    <row r="77" spans="1:3" ht="13.8" x14ac:dyDescent="0.25">
      <c r="A77" s="36" t="s">
        <v>79</v>
      </c>
      <c r="B77" s="40">
        <v>32996431</v>
      </c>
      <c r="C77">
        <v>8</v>
      </c>
    </row>
    <row r="78" spans="1:3" ht="13.8" x14ac:dyDescent="0.25">
      <c r="A78" s="36" t="s">
        <v>80</v>
      </c>
      <c r="B78" s="40">
        <v>37728499</v>
      </c>
    </row>
    <row r="79" spans="1:3" ht="13.8" x14ac:dyDescent="0.25">
      <c r="A79" s="36" t="s">
        <v>81</v>
      </c>
      <c r="B79" s="40">
        <v>2847650</v>
      </c>
    </row>
    <row r="80" spans="1:3" ht="13.8" x14ac:dyDescent="0.25">
      <c r="A80" s="36" t="s">
        <v>82</v>
      </c>
      <c r="B80" s="40">
        <v>13281545</v>
      </c>
    </row>
    <row r="81" spans="1:3" ht="13.8" x14ac:dyDescent="0.25">
      <c r="A81" s="36" t="s">
        <v>83</v>
      </c>
      <c r="B81" s="40">
        <v>20760460</v>
      </c>
    </row>
    <row r="82" spans="1:3" ht="13.8" x14ac:dyDescent="0.25">
      <c r="A82" s="36" t="s">
        <v>84</v>
      </c>
      <c r="B82" s="40">
        <v>25408395</v>
      </c>
    </row>
    <row r="83" spans="1:3" ht="13.8" x14ac:dyDescent="0.25">
      <c r="A83" s="36" t="s">
        <v>85</v>
      </c>
      <c r="B83" s="40">
        <v>17158093</v>
      </c>
    </row>
    <row r="84" spans="1:3" ht="13.8" x14ac:dyDescent="0.25">
      <c r="A84" s="36" t="s">
        <v>86</v>
      </c>
      <c r="B84" s="40">
        <v>9554764</v>
      </c>
    </row>
    <row r="85" spans="1:3" ht="13.8" x14ac:dyDescent="0.25">
      <c r="A85" s="36" t="s">
        <v>87</v>
      </c>
      <c r="B85" s="40">
        <v>16957685</v>
      </c>
    </row>
    <row r="86" spans="1:3" ht="13.8" x14ac:dyDescent="0.25">
      <c r="A86" s="36" t="s">
        <v>88</v>
      </c>
      <c r="B86" s="40">
        <v>15189906</v>
      </c>
      <c r="C86">
        <v>9</v>
      </c>
    </row>
    <row r="87" spans="1:3" ht="13.8" x14ac:dyDescent="0.25">
      <c r="A87" s="36" t="s">
        <v>89</v>
      </c>
      <c r="B87" s="40">
        <v>7088148</v>
      </c>
      <c r="C87">
        <v>10</v>
      </c>
    </row>
    <row r="88" spans="1:3" ht="13.8" x14ac:dyDescent="0.25">
      <c r="A88" s="36" t="s">
        <v>90</v>
      </c>
      <c r="B88" s="40">
        <v>72858245</v>
      </c>
    </row>
    <row r="89" spans="1:3" ht="13.8" x14ac:dyDescent="0.25">
      <c r="A89" s="36" t="s">
        <v>91</v>
      </c>
      <c r="B89" s="40">
        <v>4461519</v>
      </c>
    </row>
    <row r="90" spans="1:3" ht="13.8" x14ac:dyDescent="0.25">
      <c r="A90" s="36" t="s">
        <v>92</v>
      </c>
      <c r="B90" s="40">
        <v>29748461</v>
      </c>
    </row>
    <row r="91" spans="1:3" ht="13.8" x14ac:dyDescent="0.25">
      <c r="A91" s="36" t="s">
        <v>93</v>
      </c>
      <c r="B91" s="40">
        <v>33856064</v>
      </c>
    </row>
    <row r="92" spans="1:3" ht="13.8" x14ac:dyDescent="0.25">
      <c r="A92" s="36" t="s">
        <v>94</v>
      </c>
      <c r="B92" s="40">
        <v>107769551</v>
      </c>
    </row>
    <row r="93" spans="1:3" ht="13.8" x14ac:dyDescent="0.25">
      <c r="A93" s="36" t="s">
        <v>95</v>
      </c>
      <c r="B93" s="40">
        <v>3752127</v>
      </c>
      <c r="C93">
        <v>11</v>
      </c>
    </row>
    <row r="94" spans="1:3" ht="13.8" x14ac:dyDescent="0.25">
      <c r="A94" s="36" t="s">
        <v>96</v>
      </c>
      <c r="B94" s="40">
        <v>20605041</v>
      </c>
    </row>
    <row r="95" spans="1:3" ht="13.8" x14ac:dyDescent="0.25">
      <c r="A95" s="36" t="s">
        <v>97</v>
      </c>
      <c r="B95" s="40">
        <v>4899194</v>
      </c>
    </row>
    <row r="96" spans="1:3" ht="13.8" x14ac:dyDescent="0.25">
      <c r="A96" s="36" t="s">
        <v>98</v>
      </c>
      <c r="B96" s="40">
        <v>20441114</v>
      </c>
    </row>
    <row r="97" spans="1:3" ht="13.8" x14ac:dyDescent="0.25">
      <c r="A97" s="36" t="s">
        <v>99</v>
      </c>
      <c r="B97" s="40">
        <v>20942721</v>
      </c>
      <c r="C97">
        <v>12</v>
      </c>
    </row>
    <row r="98" spans="1:3" ht="13.8" x14ac:dyDescent="0.25">
      <c r="A98" s="36" t="s">
        <v>100</v>
      </c>
      <c r="B98" s="40">
        <v>8155611</v>
      </c>
    </row>
    <row r="99" spans="1:3" ht="13.8" x14ac:dyDescent="0.25">
      <c r="A99" s="36" t="s">
        <v>101</v>
      </c>
      <c r="B99" s="40">
        <v>23268388</v>
      </c>
    </row>
    <row r="100" spans="1:3" ht="13.8" x14ac:dyDescent="0.25">
      <c r="A100" s="36" t="s">
        <v>102</v>
      </c>
      <c r="B100" s="40">
        <v>15488672</v>
      </c>
    </row>
    <row r="101" spans="1:3" ht="13.8" x14ac:dyDescent="0.25">
      <c r="A101" s="36" t="s">
        <v>103</v>
      </c>
      <c r="B101" s="40">
        <v>949332</v>
      </c>
    </row>
    <row r="102" spans="1:3" ht="13.8" x14ac:dyDescent="0.25">
      <c r="A102" s="36" t="s">
        <v>104</v>
      </c>
      <c r="B102" s="40">
        <v>7876878</v>
      </c>
    </row>
    <row r="103" spans="1:3" ht="13.8" x14ac:dyDescent="0.25">
      <c r="A103" s="36" t="s">
        <v>105</v>
      </c>
      <c r="B103" s="40">
        <v>2969129</v>
      </c>
    </row>
    <row r="104" spans="1:3" ht="13.8" x14ac:dyDescent="0.25">
      <c r="A104" s="36" t="s">
        <v>106</v>
      </c>
      <c r="B104" s="40">
        <v>14573956</v>
      </c>
    </row>
    <row r="105" spans="1:3" ht="13.8" x14ac:dyDescent="0.25">
      <c r="A105" s="36" t="s">
        <v>107</v>
      </c>
      <c r="B105" s="40">
        <v>10265777</v>
      </c>
    </row>
    <row r="106" spans="1:3" ht="13.8" x14ac:dyDescent="0.25">
      <c r="A106" s="36" t="s">
        <v>108</v>
      </c>
      <c r="B106" s="40">
        <v>24573718</v>
      </c>
    </row>
    <row r="107" spans="1:3" ht="13.8" x14ac:dyDescent="0.25">
      <c r="A107" s="36" t="s">
        <v>109</v>
      </c>
      <c r="B107" s="40">
        <v>50377129</v>
      </c>
    </row>
    <row r="108" spans="1:3" ht="13.8" x14ac:dyDescent="0.25">
      <c r="A108" s="36" t="s">
        <v>110</v>
      </c>
      <c r="B108" s="40">
        <v>21777749</v>
      </c>
    </row>
    <row r="109" spans="1:3" ht="13.8" x14ac:dyDescent="0.25">
      <c r="A109" s="36" t="s">
        <v>111</v>
      </c>
      <c r="B109" s="40">
        <v>19137655</v>
      </c>
    </row>
    <row r="110" spans="1:3" ht="13.8" x14ac:dyDescent="0.25">
      <c r="A110" s="36" t="s">
        <v>112</v>
      </c>
      <c r="B110" s="40">
        <v>15139722</v>
      </c>
    </row>
    <row r="111" spans="1:3" ht="13.8" x14ac:dyDescent="0.25">
      <c r="A111" s="36" t="s">
        <v>113</v>
      </c>
      <c r="B111" s="40">
        <v>2528095</v>
      </c>
      <c r="C111">
        <v>13</v>
      </c>
    </row>
    <row r="112" spans="1:3" ht="13.8" x14ac:dyDescent="0.25">
      <c r="A112" s="36" t="s">
        <v>114</v>
      </c>
      <c r="B112" s="40">
        <v>3601084</v>
      </c>
    </row>
    <row r="113" spans="1:2" ht="13.8" x14ac:dyDescent="0.25">
      <c r="A113" s="36" t="s">
        <v>115</v>
      </c>
      <c r="B113" s="40">
        <v>81080952</v>
      </c>
    </row>
    <row r="114" spans="1:2" ht="13.8" x14ac:dyDescent="0.25">
      <c r="A114" s="36" t="s">
        <v>116</v>
      </c>
      <c r="B114" s="40">
        <v>38290896</v>
      </c>
    </row>
    <row r="115" spans="1:2" ht="13.8" x14ac:dyDescent="0.25">
      <c r="A115" s="36" t="s">
        <v>117</v>
      </c>
      <c r="B115" s="40">
        <v>23503966</v>
      </c>
    </row>
    <row r="116" spans="1:2" ht="13.8" x14ac:dyDescent="0.25">
      <c r="A116" s="36" t="s">
        <v>118</v>
      </c>
      <c r="B116" s="40">
        <v>9993491</v>
      </c>
    </row>
    <row r="117" spans="1:2" ht="13.8" x14ac:dyDescent="0.25">
      <c r="A117" s="36" t="s">
        <v>119</v>
      </c>
      <c r="B117" s="40">
        <v>10217951</v>
      </c>
    </row>
    <row r="118" spans="1:2" ht="13.8" x14ac:dyDescent="0.25">
      <c r="A118" s="36" t="s">
        <v>120</v>
      </c>
      <c r="B118" s="40">
        <v>3312305</v>
      </c>
    </row>
    <row r="119" spans="1:2" ht="13.8" x14ac:dyDescent="0.25">
      <c r="A119" s="36" t="s">
        <v>121</v>
      </c>
      <c r="B119" s="40">
        <v>7805682</v>
      </c>
    </row>
    <row r="120" spans="1:2" ht="13.8" x14ac:dyDescent="0.25">
      <c r="A120" s="36" t="s">
        <v>122</v>
      </c>
      <c r="B120" s="40">
        <v>15907277</v>
      </c>
    </row>
    <row r="121" spans="1:2" ht="13.8" x14ac:dyDescent="0.25">
      <c r="A121" s="36" t="s">
        <v>123</v>
      </c>
      <c r="B121" s="40">
        <v>8208384</v>
      </c>
    </row>
    <row r="122" spans="1:2" ht="13.8" x14ac:dyDescent="0.25">
      <c r="A122" s="36" t="s">
        <v>124</v>
      </c>
      <c r="B122" s="40">
        <v>16072840</v>
      </c>
    </row>
    <row r="123" spans="1:2" ht="13.8" x14ac:dyDescent="0.25">
      <c r="A123" s="36" t="s">
        <v>125</v>
      </c>
      <c r="B123" s="40">
        <v>25057998</v>
      </c>
    </row>
    <row r="124" spans="1:2" ht="13.8" x14ac:dyDescent="0.25">
      <c r="A124" s="36" t="s">
        <v>126</v>
      </c>
      <c r="B124" s="40">
        <v>2710858</v>
      </c>
    </row>
    <row r="125" spans="1:2" ht="13.8" x14ac:dyDescent="0.25">
      <c r="A125" s="36" t="s">
        <v>127</v>
      </c>
      <c r="B125" s="40">
        <v>10064216</v>
      </c>
    </row>
    <row r="126" spans="1:2" ht="13.8" x14ac:dyDescent="0.25">
      <c r="A126" s="36" t="s">
        <v>128</v>
      </c>
      <c r="B126" s="40">
        <v>31353359</v>
      </c>
    </row>
    <row r="127" spans="1:2" ht="13.8" x14ac:dyDescent="0.25">
      <c r="A127" s="36" t="s">
        <v>129</v>
      </c>
      <c r="B127" s="40">
        <v>20185274</v>
      </c>
    </row>
    <row r="128" spans="1:2" ht="13.8" x14ac:dyDescent="0.25">
      <c r="A128" s="36" t="s">
        <v>130</v>
      </c>
      <c r="B128" s="40">
        <v>72626269</v>
      </c>
    </row>
    <row r="129" spans="1:3" ht="13.8" x14ac:dyDescent="0.25">
      <c r="A129" s="36" t="s">
        <v>131</v>
      </c>
      <c r="B129" s="40">
        <v>136817480</v>
      </c>
      <c r="C129">
        <v>14</v>
      </c>
    </row>
    <row r="130" spans="1:3" ht="13.8" x14ac:dyDescent="0.25">
      <c r="A130" s="36" t="s">
        <v>132</v>
      </c>
      <c r="B130" s="40">
        <v>17842360</v>
      </c>
      <c r="C130">
        <v>15</v>
      </c>
    </row>
    <row r="131" spans="1:3" ht="13.8" x14ac:dyDescent="0.25">
      <c r="A131" s="36" t="s">
        <v>133</v>
      </c>
      <c r="B131" s="40">
        <v>15646811</v>
      </c>
    </row>
    <row r="132" spans="1:3" ht="13.8" x14ac:dyDescent="0.25">
      <c r="A132" s="36" t="s">
        <v>134</v>
      </c>
      <c r="B132" s="40">
        <v>33415650</v>
      </c>
    </row>
    <row r="133" spans="1:3" ht="13.8" x14ac:dyDescent="0.25">
      <c r="A133" s="36" t="s">
        <v>135</v>
      </c>
      <c r="B133" s="40">
        <v>33993381</v>
      </c>
    </row>
    <row r="134" spans="1:3" ht="13.8" x14ac:dyDescent="0.25">
      <c r="A134" s="36" t="s">
        <v>136</v>
      </c>
      <c r="B134" s="40">
        <v>20050349</v>
      </c>
    </row>
    <row r="135" spans="1:3" ht="13.8" x14ac:dyDescent="0.25">
      <c r="A135" s="36" t="s">
        <v>137</v>
      </c>
      <c r="B135" s="40">
        <v>33498886</v>
      </c>
    </row>
    <row r="136" spans="1:3" ht="13.8" x14ac:dyDescent="0.25">
      <c r="A136" s="36" t="s">
        <v>138</v>
      </c>
      <c r="B136" s="40">
        <v>44960446</v>
      </c>
    </row>
    <row r="137" spans="1:3" ht="13.8" x14ac:dyDescent="0.25">
      <c r="A137" s="36" t="s">
        <v>139</v>
      </c>
      <c r="B137" s="40">
        <v>11772549</v>
      </c>
    </row>
    <row r="138" spans="1:3" ht="13.8" x14ac:dyDescent="0.25">
      <c r="A138" s="36" t="s">
        <v>140</v>
      </c>
      <c r="B138" s="40">
        <v>30905315</v>
      </c>
      <c r="C138">
        <v>16</v>
      </c>
    </row>
    <row r="139" spans="1:3" ht="13.8" x14ac:dyDescent="0.25">
      <c r="A139" s="36" t="s">
        <v>141</v>
      </c>
      <c r="B139" s="40">
        <v>10248532</v>
      </c>
    </row>
    <row r="140" spans="1:3" ht="13.8" x14ac:dyDescent="0.25">
      <c r="A140" s="36" t="s">
        <v>142</v>
      </c>
      <c r="B140" s="40">
        <v>19371038</v>
      </c>
    </row>
    <row r="141" spans="1:3" ht="13.8" x14ac:dyDescent="0.25">
      <c r="A141" s="36" t="s">
        <v>143</v>
      </c>
      <c r="B141" s="40">
        <v>2299201</v>
      </c>
    </row>
    <row r="142" spans="1:3" ht="13.8" x14ac:dyDescent="0.25">
      <c r="A142" s="36" t="s">
        <v>144</v>
      </c>
      <c r="B142" s="40">
        <v>9107669</v>
      </c>
    </row>
    <row r="143" spans="1:3" ht="13.8" x14ac:dyDescent="0.25">
      <c r="A143" s="36" t="s">
        <v>145</v>
      </c>
      <c r="B143" s="40">
        <v>10742177</v>
      </c>
    </row>
    <row r="144" spans="1:3" ht="13.8" x14ac:dyDescent="0.25">
      <c r="A144" s="36" t="s">
        <v>146</v>
      </c>
      <c r="B144" s="40">
        <v>3923432</v>
      </c>
    </row>
    <row r="145" spans="1:3" ht="13.8" x14ac:dyDescent="0.25">
      <c r="A145" s="36" t="s">
        <v>147</v>
      </c>
      <c r="B145" s="40">
        <v>2803018</v>
      </c>
      <c r="C145">
        <v>17</v>
      </c>
    </row>
    <row r="146" spans="1:3" ht="13.8" x14ac:dyDescent="0.25">
      <c r="A146" s="36" t="s">
        <v>148</v>
      </c>
      <c r="B146" s="40">
        <v>138849550</v>
      </c>
    </row>
    <row r="147" spans="1:3" ht="13.8" x14ac:dyDescent="0.25">
      <c r="A147" s="36" t="s">
        <v>149</v>
      </c>
      <c r="B147" s="40">
        <v>26639752</v>
      </c>
    </row>
    <row r="148" spans="1:3" ht="13.8" x14ac:dyDescent="0.25">
      <c r="A148" s="36" t="s">
        <v>150</v>
      </c>
      <c r="B148" s="40">
        <v>55294957</v>
      </c>
    </row>
    <row r="149" spans="1:3" ht="13.8" x14ac:dyDescent="0.25">
      <c r="A149" s="36" t="s">
        <v>151</v>
      </c>
      <c r="B149" s="40">
        <v>27530030</v>
      </c>
    </row>
    <row r="150" spans="1:3" ht="13.8" x14ac:dyDescent="0.25">
      <c r="A150" s="36" t="s">
        <v>152</v>
      </c>
      <c r="B150" s="40">
        <v>7642185</v>
      </c>
    </row>
    <row r="151" spans="1:3" ht="13.8" x14ac:dyDescent="0.25">
      <c r="A151" s="36" t="s">
        <v>153</v>
      </c>
      <c r="B151" s="40">
        <v>2461497</v>
      </c>
    </row>
    <row r="152" spans="1:3" ht="13.8" x14ac:dyDescent="0.25">
      <c r="A152" s="36" t="s">
        <v>154</v>
      </c>
      <c r="B152" s="40">
        <v>29522947</v>
      </c>
      <c r="C152">
        <v>18</v>
      </c>
    </row>
    <row r="153" spans="1:3" ht="13.8" x14ac:dyDescent="0.25">
      <c r="A153" s="36" t="s">
        <v>155</v>
      </c>
      <c r="B153" s="40">
        <v>15130367</v>
      </c>
    </row>
    <row r="154" spans="1:3" ht="13.8" x14ac:dyDescent="0.25">
      <c r="A154" s="36" t="s">
        <v>156</v>
      </c>
      <c r="B154" s="40">
        <v>50114080</v>
      </c>
    </row>
    <row r="155" spans="1:3" ht="13.8" x14ac:dyDescent="0.25">
      <c r="A155" s="36" t="s">
        <v>157</v>
      </c>
      <c r="B155" s="40">
        <v>11200304</v>
      </c>
    </row>
    <row r="156" spans="1:3" ht="13.8" x14ac:dyDescent="0.25">
      <c r="A156" s="36" t="s">
        <v>158</v>
      </c>
      <c r="B156" s="40">
        <v>23932860</v>
      </c>
    </row>
    <row r="157" spans="1:3" ht="13.8" x14ac:dyDescent="0.25">
      <c r="A157" s="36" t="s">
        <v>159</v>
      </c>
      <c r="B157" s="40">
        <v>17088922</v>
      </c>
    </row>
    <row r="158" spans="1:3" ht="13.8" x14ac:dyDescent="0.25">
      <c r="A158" s="36" t="s">
        <v>160</v>
      </c>
      <c r="B158" s="40">
        <v>6473080</v>
      </c>
    </row>
    <row r="159" spans="1:3" ht="13.8" x14ac:dyDescent="0.25">
      <c r="A159" s="36" t="s">
        <v>161</v>
      </c>
      <c r="B159" s="40">
        <v>14842294</v>
      </c>
    </row>
    <row r="160" spans="1:3" ht="13.8" x14ac:dyDescent="0.25">
      <c r="A160" s="36" t="s">
        <v>162</v>
      </c>
      <c r="B160" s="40">
        <v>189733795</v>
      </c>
    </row>
    <row r="161" spans="1:3" ht="13.8" x14ac:dyDescent="0.25">
      <c r="A161" s="36" t="s">
        <v>163</v>
      </c>
      <c r="B161" s="40">
        <v>6457087</v>
      </c>
    </row>
    <row r="162" spans="1:3" ht="13.8" x14ac:dyDescent="0.25">
      <c r="A162" s="36" t="s">
        <v>164</v>
      </c>
      <c r="B162" s="40">
        <v>17897768</v>
      </c>
    </row>
    <row r="163" spans="1:3" ht="13.8" x14ac:dyDescent="0.25">
      <c r="A163" s="36" t="s">
        <v>165</v>
      </c>
      <c r="B163" s="40">
        <v>23677322</v>
      </c>
    </row>
    <row r="164" spans="1:3" ht="13.8" x14ac:dyDescent="0.25">
      <c r="A164" s="36" t="s">
        <v>166</v>
      </c>
      <c r="B164" s="40">
        <v>40433506</v>
      </c>
    </row>
    <row r="165" spans="1:3" ht="13.8" x14ac:dyDescent="0.25">
      <c r="A165" s="36" t="s">
        <v>167</v>
      </c>
      <c r="B165" s="40">
        <v>96505627</v>
      </c>
    </row>
    <row r="166" spans="1:3" ht="13.8" x14ac:dyDescent="0.25">
      <c r="A166" s="36" t="s">
        <v>168</v>
      </c>
      <c r="B166" s="40">
        <v>41826081</v>
      </c>
    </row>
    <row r="167" spans="1:3" ht="13.8" x14ac:dyDescent="0.25">
      <c r="A167" s="36" t="s">
        <v>169</v>
      </c>
      <c r="B167" s="40">
        <v>6899415</v>
      </c>
    </row>
    <row r="168" spans="1:3" ht="13.8" x14ac:dyDescent="0.25">
      <c r="A168" s="36" t="s">
        <v>170</v>
      </c>
      <c r="B168" s="40">
        <v>5879719</v>
      </c>
      <c r="C168">
        <v>19</v>
      </c>
    </row>
    <row r="169" spans="1:3" ht="13.8" x14ac:dyDescent="0.25">
      <c r="A169" s="36" t="s">
        <v>171</v>
      </c>
      <c r="B169" s="40">
        <v>8148663</v>
      </c>
    </row>
    <row r="170" spans="1:3" ht="13.8" x14ac:dyDescent="0.25">
      <c r="A170" s="36" t="s">
        <v>172</v>
      </c>
      <c r="B170" s="40">
        <v>9297683</v>
      </c>
    </row>
    <row r="171" spans="1:3" ht="13.8" x14ac:dyDescent="0.25">
      <c r="A171" s="36" t="s">
        <v>173</v>
      </c>
      <c r="B171" s="40">
        <v>6232673</v>
      </c>
    </row>
    <row r="172" spans="1:3" ht="13.8" x14ac:dyDescent="0.25">
      <c r="A172" s="36" t="s">
        <v>174</v>
      </c>
      <c r="B172" s="40">
        <v>15711171</v>
      </c>
    </row>
    <row r="173" spans="1:3" ht="13.8" x14ac:dyDescent="0.25">
      <c r="A173" s="36" t="s">
        <v>175</v>
      </c>
      <c r="B173" s="40">
        <v>22604800</v>
      </c>
    </row>
    <row r="174" spans="1:3" ht="13.8" x14ac:dyDescent="0.25">
      <c r="A174" s="36" t="s">
        <v>176</v>
      </c>
      <c r="B174" s="40">
        <v>14516361</v>
      </c>
    </row>
    <row r="175" spans="1:3" ht="13.8" x14ac:dyDescent="0.25">
      <c r="A175" s="36" t="s">
        <v>177</v>
      </c>
      <c r="B175" s="40">
        <v>20248501</v>
      </c>
      <c r="C175">
        <v>20</v>
      </c>
    </row>
    <row r="176" spans="1:3" ht="13.8" x14ac:dyDescent="0.25">
      <c r="A176" s="36" t="s">
        <v>178</v>
      </c>
      <c r="B176" s="40">
        <v>8263143</v>
      </c>
    </row>
    <row r="177" spans="1:3" ht="13.8" x14ac:dyDescent="0.25">
      <c r="A177" s="36" t="s">
        <v>179</v>
      </c>
      <c r="B177" s="40">
        <v>16702730</v>
      </c>
    </row>
    <row r="178" spans="1:3" ht="13.8" x14ac:dyDescent="0.25">
      <c r="A178" s="36" t="s">
        <v>180</v>
      </c>
      <c r="B178" s="40">
        <v>62669903</v>
      </c>
    </row>
    <row r="179" spans="1:3" ht="13.8" x14ac:dyDescent="0.25">
      <c r="A179" s="36" t="s">
        <v>181</v>
      </c>
      <c r="B179" s="40">
        <v>46987435</v>
      </c>
    </row>
    <row r="180" spans="1:3" ht="13.8" x14ac:dyDescent="0.25">
      <c r="A180" s="36" t="s">
        <v>182</v>
      </c>
      <c r="B180" s="40">
        <v>75722393</v>
      </c>
      <c r="C180">
        <v>21</v>
      </c>
    </row>
    <row r="181" spans="1:3" ht="13.8" x14ac:dyDescent="0.25">
      <c r="A181" s="36" t="s">
        <v>183</v>
      </c>
      <c r="B181" s="40">
        <v>3390825</v>
      </c>
    </row>
    <row r="182" spans="1:3" ht="13.8" x14ac:dyDescent="0.25">
      <c r="A182" s="36" t="s">
        <v>184</v>
      </c>
      <c r="B182" s="40">
        <v>8544035</v>
      </c>
      <c r="C182">
        <v>22</v>
      </c>
    </row>
    <row r="183" spans="1:3" ht="13.8" x14ac:dyDescent="0.25">
      <c r="A183" s="36" t="s">
        <v>185</v>
      </c>
      <c r="B183" s="40">
        <v>9950299</v>
      </c>
    </row>
    <row r="184" spans="1:3" ht="13.8" x14ac:dyDescent="0.25">
      <c r="A184" s="36" t="s">
        <v>186</v>
      </c>
      <c r="B184" s="40">
        <v>3212812</v>
      </c>
    </row>
    <row r="185" spans="1:3" ht="13.8" x14ac:dyDescent="0.25">
      <c r="A185" s="36" t="s">
        <v>187</v>
      </c>
      <c r="B185" s="40">
        <v>24941052</v>
      </c>
    </row>
    <row r="186" spans="1:3" ht="13.8" x14ac:dyDescent="0.25">
      <c r="A186" s="36" t="s">
        <v>188</v>
      </c>
      <c r="B186" s="40">
        <v>23565833</v>
      </c>
    </row>
    <row r="187" spans="1:3" ht="13.8" x14ac:dyDescent="0.25">
      <c r="A187" s="36" t="s">
        <v>189</v>
      </c>
      <c r="B187" s="40">
        <v>7804995</v>
      </c>
    </row>
    <row r="188" spans="1:3" ht="13.8" x14ac:dyDescent="0.25">
      <c r="A188" s="36" t="s">
        <v>190</v>
      </c>
      <c r="B188" s="40">
        <v>30219638</v>
      </c>
    </row>
    <row r="189" spans="1:3" ht="13.8" x14ac:dyDescent="0.25">
      <c r="A189" s="36" t="s">
        <v>191</v>
      </c>
      <c r="B189" s="40">
        <v>9458562</v>
      </c>
      <c r="C189">
        <v>23</v>
      </c>
    </row>
    <row r="190" spans="1:3" ht="13.8" x14ac:dyDescent="0.25">
      <c r="A190" s="36" t="s">
        <v>192</v>
      </c>
      <c r="B190" s="40">
        <v>3506545</v>
      </c>
    </row>
    <row r="191" spans="1:3" ht="13.8" x14ac:dyDescent="0.25">
      <c r="A191" s="36" t="s">
        <v>193</v>
      </c>
      <c r="B191" s="40">
        <v>3882767</v>
      </c>
    </row>
    <row r="192" spans="1:3" ht="13.8" x14ac:dyDescent="0.25">
      <c r="A192" s="36" t="s">
        <v>194</v>
      </c>
      <c r="B192" s="40">
        <v>5169771</v>
      </c>
    </row>
    <row r="193" spans="1:3" ht="13.8" x14ac:dyDescent="0.25">
      <c r="A193" s="36" t="s">
        <v>195</v>
      </c>
      <c r="B193" s="40">
        <v>12205878</v>
      </c>
    </row>
    <row r="194" spans="1:3" ht="13.8" x14ac:dyDescent="0.25">
      <c r="A194" s="36" t="s">
        <v>196</v>
      </c>
      <c r="B194" s="40">
        <v>72151377</v>
      </c>
    </row>
    <row r="195" spans="1:3" ht="13.8" x14ac:dyDescent="0.25">
      <c r="A195" s="36" t="s">
        <v>197</v>
      </c>
      <c r="B195" s="40">
        <v>1362532</v>
      </c>
      <c r="C195">
        <v>24</v>
      </c>
    </row>
    <row r="196" spans="1:3" ht="13.8" x14ac:dyDescent="0.25">
      <c r="A196" s="36" t="s">
        <v>198</v>
      </c>
      <c r="B196" s="40">
        <v>7839457</v>
      </c>
    </row>
    <row r="197" spans="1:3" ht="13.8" x14ac:dyDescent="0.25">
      <c r="A197" s="36" t="s">
        <v>199</v>
      </c>
      <c r="B197" s="40">
        <v>11131148</v>
      </c>
    </row>
    <row r="198" spans="1:3" ht="13.8" x14ac:dyDescent="0.25">
      <c r="A198" s="36" t="s">
        <v>200</v>
      </c>
      <c r="B198" s="40">
        <v>98413772</v>
      </c>
    </row>
    <row r="199" spans="1:3" ht="13.8" x14ac:dyDescent="0.25">
      <c r="A199" s="36" t="s">
        <v>201</v>
      </c>
      <c r="B199" s="40">
        <v>6911792</v>
      </c>
    </row>
    <row r="200" spans="1:3" ht="13.8" x14ac:dyDescent="0.25">
      <c r="A200" s="36" t="s">
        <v>202</v>
      </c>
      <c r="B200" s="40">
        <v>8120260</v>
      </c>
    </row>
    <row r="201" spans="1:3" ht="13.8" x14ac:dyDescent="0.25">
      <c r="A201" s="36" t="s">
        <v>203</v>
      </c>
      <c r="B201" s="40">
        <v>8612415</v>
      </c>
    </row>
    <row r="202" spans="1:3" ht="13.8" x14ac:dyDescent="0.25">
      <c r="A202" s="36" t="s">
        <v>204</v>
      </c>
      <c r="B202" s="40">
        <v>12284567</v>
      </c>
    </row>
    <row r="203" spans="1:3" ht="13.8" x14ac:dyDescent="0.25">
      <c r="A203" s="36" t="s">
        <v>205</v>
      </c>
      <c r="B203" s="40">
        <v>14618311</v>
      </c>
      <c r="C203">
        <v>25</v>
      </c>
    </row>
    <row r="204" spans="1:3" ht="13.8" x14ac:dyDescent="0.25">
      <c r="A204" s="36" t="s">
        <v>206</v>
      </c>
      <c r="B204" s="40">
        <v>6029494</v>
      </c>
      <c r="C204">
        <v>26</v>
      </c>
    </row>
    <row r="205" spans="1:3" ht="13.8" x14ac:dyDescent="0.25">
      <c r="A205" s="36" t="s">
        <v>207</v>
      </c>
      <c r="B205" s="40">
        <v>9983958</v>
      </c>
    </row>
    <row r="206" spans="1:3" ht="13.8" x14ac:dyDescent="0.25">
      <c r="A206" s="36" t="s">
        <v>208</v>
      </c>
      <c r="B206" s="40">
        <v>63597862</v>
      </c>
    </row>
    <row r="207" spans="1:3" ht="13.8" x14ac:dyDescent="0.25">
      <c r="A207" s="36" t="s">
        <v>209</v>
      </c>
      <c r="B207" s="40">
        <v>29386549</v>
      </c>
    </row>
    <row r="208" spans="1:3" ht="13.8" x14ac:dyDescent="0.25">
      <c r="A208" s="36" t="s">
        <v>210</v>
      </c>
      <c r="B208" s="40">
        <v>27956708</v>
      </c>
    </row>
    <row r="209" spans="1:3" ht="13.8" x14ac:dyDescent="0.25">
      <c r="A209" s="36" t="s">
        <v>211</v>
      </c>
      <c r="B209" s="40">
        <v>17152550</v>
      </c>
    </row>
    <row r="210" spans="1:3" ht="13.8" x14ac:dyDescent="0.25">
      <c r="A210" s="36" t="s">
        <v>212</v>
      </c>
      <c r="B210" s="40">
        <v>15078436</v>
      </c>
    </row>
    <row r="211" spans="1:3" ht="13.8" x14ac:dyDescent="0.25">
      <c r="A211" s="36" t="s">
        <v>213</v>
      </c>
      <c r="B211" s="40">
        <v>7041510</v>
      </c>
    </row>
    <row r="212" spans="1:3" ht="13.8" x14ac:dyDescent="0.25">
      <c r="A212" s="36" t="s">
        <v>214</v>
      </c>
      <c r="B212" s="40">
        <v>25992753</v>
      </c>
    </row>
    <row r="213" spans="1:3" ht="13.8" x14ac:dyDescent="0.25">
      <c r="A213" s="36" t="s">
        <v>215</v>
      </c>
      <c r="B213" s="40">
        <v>9555203</v>
      </c>
    </row>
    <row r="214" spans="1:3" ht="13.8" x14ac:dyDescent="0.25">
      <c r="A214" s="36" t="s">
        <v>216</v>
      </c>
      <c r="B214" s="40">
        <v>12812249</v>
      </c>
      <c r="C214">
        <v>27</v>
      </c>
    </row>
    <row r="215" spans="1:3" ht="13.8" x14ac:dyDescent="0.25">
      <c r="A215" s="36" t="s">
        <v>217</v>
      </c>
      <c r="B215" s="40">
        <v>27288945</v>
      </c>
    </row>
    <row r="216" spans="1:3" ht="13.8" x14ac:dyDescent="0.25">
      <c r="A216" s="36" t="s">
        <v>218</v>
      </c>
      <c r="B216" s="40">
        <v>17732737</v>
      </c>
      <c r="C216">
        <v>28</v>
      </c>
    </row>
    <row r="217" spans="1:3" ht="13.8" x14ac:dyDescent="0.25">
      <c r="A217" s="36" t="s">
        <v>219</v>
      </c>
      <c r="B217" s="40">
        <v>12787603</v>
      </c>
    </row>
    <row r="218" spans="1:3" ht="19.5" customHeight="1" x14ac:dyDescent="0.25">
      <c r="A218" s="11" t="s">
        <v>6</v>
      </c>
      <c r="B218" s="33">
        <f>SUM(B6:B217)</f>
        <v>4922509863</v>
      </c>
    </row>
    <row r="220" spans="1:3" ht="22.8" customHeight="1" x14ac:dyDescent="0.25">
      <c r="A220" s="130" t="s">
        <v>696</v>
      </c>
      <c r="B220" s="130"/>
      <c r="C220" s="137"/>
    </row>
  </sheetData>
  <mergeCells count="4">
    <mergeCell ref="A4:A5"/>
    <mergeCell ref="A1:B1"/>
    <mergeCell ref="A2:B2"/>
    <mergeCell ref="A220:B220"/>
  </mergeCells>
  <printOptions horizontalCentered="1"/>
  <pageMargins left="0.74803149606299213" right="0.74803149606299213" top="0.47244094488188981" bottom="0.47244094488188981" header="0" footer="0"/>
  <pageSetup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9"/>
  <sheetViews>
    <sheetView topLeftCell="A198" zoomScaleNormal="100" workbookViewId="0">
      <selection activeCell="C12" sqref="C12"/>
    </sheetView>
  </sheetViews>
  <sheetFormatPr baseColWidth="10" defaultRowHeight="13.2" x14ac:dyDescent="0.25"/>
  <cols>
    <col min="1" max="1" width="4" bestFit="1" customWidth="1"/>
    <col min="2" max="2" width="33.5546875" style="15" customWidth="1"/>
    <col min="3" max="3" width="19.33203125" style="15" customWidth="1"/>
    <col min="4" max="4" width="18.109375" style="15" customWidth="1"/>
    <col min="5" max="5" width="18.88671875" style="15" customWidth="1"/>
    <col min="7" max="7" width="12.6640625" bestFit="1" customWidth="1"/>
  </cols>
  <sheetData>
    <row r="1" spans="1:7" ht="33" customHeight="1" x14ac:dyDescent="0.25">
      <c r="B1" s="122" t="s">
        <v>691</v>
      </c>
      <c r="C1" s="122"/>
      <c r="D1" s="122"/>
      <c r="E1" s="122"/>
      <c r="F1" s="41"/>
      <c r="G1" s="41"/>
    </row>
    <row r="2" spans="1:7" ht="20.25" customHeight="1" x14ac:dyDescent="0.25">
      <c r="B2" s="119" t="s">
        <v>680</v>
      </c>
      <c r="C2" s="119"/>
      <c r="D2" s="119"/>
      <c r="E2" s="119"/>
      <c r="F2" s="41"/>
      <c r="G2" s="41"/>
    </row>
    <row r="3" spans="1:7" ht="9.75" customHeight="1" thickBot="1" x14ac:dyDescent="0.3">
      <c r="B3" s="85"/>
      <c r="C3" s="85"/>
      <c r="D3" s="85"/>
      <c r="E3" s="85"/>
      <c r="F3" s="85"/>
      <c r="G3" s="85"/>
    </row>
    <row r="4" spans="1:7" ht="15.6" x14ac:dyDescent="0.25">
      <c r="B4" s="120" t="s">
        <v>0</v>
      </c>
      <c r="C4" s="27">
        <v>-17</v>
      </c>
      <c r="D4" s="27">
        <v>-18</v>
      </c>
      <c r="E4" s="27">
        <v>-19</v>
      </c>
    </row>
    <row r="5" spans="1:7" ht="34.200000000000003" thickBot="1" x14ac:dyDescent="0.3">
      <c r="B5" s="121"/>
      <c r="C5" s="28" t="s">
        <v>230</v>
      </c>
      <c r="D5" s="28" t="s">
        <v>681</v>
      </c>
      <c r="E5" s="28" t="s">
        <v>684</v>
      </c>
    </row>
    <row r="6" spans="1:7" ht="13.8" x14ac:dyDescent="0.25">
      <c r="A6">
        <v>1</v>
      </c>
      <c r="B6" s="36" t="s">
        <v>8</v>
      </c>
      <c r="C6" s="45">
        <f>'PASO 2'!$C$8</f>
        <v>3054778170</v>
      </c>
      <c r="D6" s="47">
        <f>+'PASO 4 '!F10</f>
        <v>6.1121409749005122E-3</v>
      </c>
      <c r="E6" s="45">
        <f>+C6*(0.2*D6)</f>
        <v>3734246.9644177211</v>
      </c>
    </row>
    <row r="7" spans="1:7" ht="13.8" x14ac:dyDescent="0.25">
      <c r="A7">
        <v>2</v>
      </c>
      <c r="B7" s="36" t="s">
        <v>9</v>
      </c>
      <c r="C7" s="45">
        <f>'PASO 2'!$C$8</f>
        <v>3054778170</v>
      </c>
      <c r="D7" s="47">
        <f>+'PASO 4 '!F11</f>
        <v>3.7106963692243597E-3</v>
      </c>
      <c r="E7" s="45">
        <f t="shared" ref="E7:E70" si="0">+C7*(0.2*D7)</f>
        <v>2267070.852840967</v>
      </c>
    </row>
    <row r="8" spans="1:7" ht="13.8" x14ac:dyDescent="0.25">
      <c r="A8">
        <v>3</v>
      </c>
      <c r="B8" s="36" t="s">
        <v>10</v>
      </c>
      <c r="C8" s="45">
        <f>'PASO 2'!$C$8</f>
        <v>3054778170</v>
      </c>
      <c r="D8" s="47">
        <f>+'PASO 4 '!F12</f>
        <v>4.4846316457527874E-3</v>
      </c>
      <c r="E8" s="45">
        <f t="shared" si="0"/>
        <v>2739910.9703873578</v>
      </c>
    </row>
    <row r="9" spans="1:7" ht="13.8" x14ac:dyDescent="0.25">
      <c r="A9">
        <v>4</v>
      </c>
      <c r="B9" s="36" t="s">
        <v>11</v>
      </c>
      <c r="C9" s="45">
        <f>'PASO 2'!$C$8</f>
        <v>3054778170</v>
      </c>
      <c r="D9" s="47">
        <f>+'PASO 4 '!F13</f>
        <v>3.2779725825963051E-3</v>
      </c>
      <c r="E9" s="45">
        <f t="shared" si="0"/>
        <v>2002695.817434743</v>
      </c>
    </row>
    <row r="10" spans="1:7" ht="13.8" x14ac:dyDescent="0.25">
      <c r="A10">
        <v>5</v>
      </c>
      <c r="B10" s="36" t="s">
        <v>12</v>
      </c>
      <c r="C10" s="45">
        <f>'PASO 2'!$C$8</f>
        <v>3054778170</v>
      </c>
      <c r="D10" s="47">
        <f>+'PASO 4 '!F14</f>
        <v>3.7773773474004137E-3</v>
      </c>
      <c r="E10" s="45">
        <f t="shared" si="0"/>
        <v>2307809.9721382582</v>
      </c>
    </row>
    <row r="11" spans="1:7" ht="13.8" x14ac:dyDescent="0.25">
      <c r="A11">
        <v>6</v>
      </c>
      <c r="B11" s="36" t="s">
        <v>13</v>
      </c>
      <c r="C11" s="45">
        <f>'PASO 2'!$C$8</f>
        <v>3054778170</v>
      </c>
      <c r="D11" s="47">
        <f>+'PASO 4 '!F15</f>
        <v>4.3363057192903776E-3</v>
      </c>
      <c r="E11" s="45">
        <f t="shared" si="0"/>
        <v>2649290.4099468789</v>
      </c>
    </row>
    <row r="12" spans="1:7" ht="13.8" x14ac:dyDescent="0.25">
      <c r="A12">
        <v>7</v>
      </c>
      <c r="B12" s="36" t="s">
        <v>14</v>
      </c>
      <c r="C12" s="45">
        <f>'PASO 2'!$C$8</f>
        <v>3054778170</v>
      </c>
      <c r="D12" s="47">
        <f>+'PASO 4 '!F16</f>
        <v>4.7275515717916054E-3</v>
      </c>
      <c r="E12" s="45">
        <f t="shared" si="0"/>
        <v>2888324.2678116369</v>
      </c>
    </row>
    <row r="13" spans="1:7" s="39" customFormat="1" ht="13.8" x14ac:dyDescent="0.25">
      <c r="A13">
        <v>8</v>
      </c>
      <c r="B13" s="36" t="s">
        <v>15</v>
      </c>
      <c r="C13" s="45">
        <f>'PASO 2'!$C$8</f>
        <v>3054778170</v>
      </c>
      <c r="D13" s="47">
        <f>+'PASO 4 '!F17</f>
        <v>6.1297381648276151E-3</v>
      </c>
      <c r="E13" s="45">
        <f t="shared" si="0"/>
        <v>3744998.0667462526</v>
      </c>
    </row>
    <row r="14" spans="1:7" s="39" customFormat="1" ht="12.75" customHeight="1" x14ac:dyDescent="0.25">
      <c r="A14">
        <v>9</v>
      </c>
      <c r="B14" s="38" t="s">
        <v>16</v>
      </c>
      <c r="C14" s="45">
        <f>'PASO 2'!$C$8</f>
        <v>3054778170</v>
      </c>
      <c r="D14" s="47">
        <f>+'PASO 4 '!F18</f>
        <v>5.867212680231995E-3</v>
      </c>
      <c r="E14" s="45">
        <f t="shared" si="0"/>
        <v>3584606.6428639782</v>
      </c>
    </row>
    <row r="15" spans="1:7" s="39" customFormat="1" ht="13.8" x14ac:dyDescent="0.25">
      <c r="A15">
        <v>10</v>
      </c>
      <c r="B15" s="36" t="s">
        <v>17</v>
      </c>
      <c r="C15" s="45">
        <f>'PASO 2'!$C$8</f>
        <v>3054778170</v>
      </c>
      <c r="D15" s="47">
        <f>+'PASO 4 '!F19</f>
        <v>5.9812304616564454E-3</v>
      </c>
      <c r="E15" s="45">
        <f t="shared" si="0"/>
        <v>3654266.4488014262</v>
      </c>
    </row>
    <row r="16" spans="1:7" s="39" customFormat="1" ht="13.8" x14ac:dyDescent="0.25">
      <c r="A16">
        <v>11</v>
      </c>
      <c r="B16" s="36" t="s">
        <v>18</v>
      </c>
      <c r="C16" s="45">
        <f>'PASO 2'!$C$8</f>
        <v>3054778170</v>
      </c>
      <c r="D16" s="47">
        <f>+'PASO 4 '!F20</f>
        <v>6.3467079116469489E-3</v>
      </c>
      <c r="E16" s="45">
        <f t="shared" si="0"/>
        <v>3877556.9559730776</v>
      </c>
    </row>
    <row r="17" spans="1:5" s="39" customFormat="1" ht="13.8" x14ac:dyDescent="0.25">
      <c r="A17">
        <v>12</v>
      </c>
      <c r="B17" s="36" t="s">
        <v>19</v>
      </c>
      <c r="C17" s="45">
        <f>'PASO 2'!$C$8</f>
        <v>3054778170</v>
      </c>
      <c r="D17" s="47">
        <f>+'PASO 4 '!F21</f>
        <v>1.0909578939667052E-2</v>
      </c>
      <c r="E17" s="45">
        <f t="shared" si="0"/>
        <v>6665268.7177573312</v>
      </c>
    </row>
    <row r="18" spans="1:5" s="39" customFormat="1" ht="13.8" x14ac:dyDescent="0.25">
      <c r="A18">
        <v>13</v>
      </c>
      <c r="B18" s="36" t="s">
        <v>20</v>
      </c>
      <c r="C18" s="45">
        <f>'PASO 2'!$C$8</f>
        <v>3054778170</v>
      </c>
      <c r="D18" s="47">
        <f>+'PASO 4 '!F22</f>
        <v>1.887256034406632E-3</v>
      </c>
      <c r="E18" s="45">
        <f t="shared" si="0"/>
        <v>1153029.7070212297</v>
      </c>
    </row>
    <row r="19" spans="1:5" s="39" customFormat="1" ht="13.8" x14ac:dyDescent="0.25">
      <c r="A19">
        <v>14</v>
      </c>
      <c r="B19" s="36" t="s">
        <v>21</v>
      </c>
      <c r="C19" s="45">
        <f>'PASO 2'!$C$8</f>
        <v>3054778170</v>
      </c>
      <c r="D19" s="47">
        <f>+'PASO 4 '!F23</f>
        <v>5.4543220900486033E-3</v>
      </c>
      <c r="E19" s="45">
        <f t="shared" si="0"/>
        <v>3332348.8105658498</v>
      </c>
    </row>
    <row r="20" spans="1:5" s="39" customFormat="1" ht="13.8" x14ac:dyDescent="0.25">
      <c r="A20">
        <v>15</v>
      </c>
      <c r="B20" s="36" t="s">
        <v>22</v>
      </c>
      <c r="C20" s="45">
        <f>'PASO 2'!$C$8</f>
        <v>3054778170</v>
      </c>
      <c r="D20" s="47">
        <f>+'PASO 4 '!F24</f>
        <v>3.5016093486413139E-3</v>
      </c>
      <c r="E20" s="45">
        <f t="shared" si="0"/>
        <v>2139327.9596194811</v>
      </c>
    </row>
    <row r="21" spans="1:5" s="39" customFormat="1" ht="13.8" x14ac:dyDescent="0.25">
      <c r="A21">
        <v>16</v>
      </c>
      <c r="B21" s="36" t="s">
        <v>23</v>
      </c>
      <c r="C21" s="45">
        <f>'PASO 2'!$C$8</f>
        <v>3054778170</v>
      </c>
      <c r="D21" s="47">
        <f>+'PASO 4 '!F25</f>
        <v>6.375920714486046E-3</v>
      </c>
      <c r="E21" s="45">
        <f t="shared" si="0"/>
        <v>3895404.6824525553</v>
      </c>
    </row>
    <row r="22" spans="1:5" s="39" customFormat="1" ht="13.8" x14ac:dyDescent="0.25">
      <c r="A22">
        <v>17</v>
      </c>
      <c r="B22" s="36" t="s">
        <v>24</v>
      </c>
      <c r="C22" s="45">
        <f>'PASO 2'!$C$8</f>
        <v>3054778170</v>
      </c>
      <c r="D22" s="47">
        <f>+'PASO 4 '!F26</f>
        <v>4.615606752243399E-3</v>
      </c>
      <c r="E22" s="45">
        <f t="shared" si="0"/>
        <v>2819930.9496115469</v>
      </c>
    </row>
    <row r="23" spans="1:5" s="39" customFormat="1" ht="13.8" x14ac:dyDescent="0.25">
      <c r="A23">
        <v>18</v>
      </c>
      <c r="B23" s="36" t="s">
        <v>25</v>
      </c>
      <c r="C23" s="45">
        <f>'PASO 2'!$C$8</f>
        <v>3054778170</v>
      </c>
      <c r="D23" s="47">
        <f>+'PASO 4 '!F27</f>
        <v>4.6503674434525575E-3</v>
      </c>
      <c r="E23" s="45">
        <f t="shared" si="0"/>
        <v>2841168.1897475165</v>
      </c>
    </row>
    <row r="24" spans="1:5" s="39" customFormat="1" ht="13.8" x14ac:dyDescent="0.25">
      <c r="A24">
        <v>19</v>
      </c>
      <c r="B24" s="36" t="s">
        <v>26</v>
      </c>
      <c r="C24" s="45">
        <f>'PASO 2'!$C$8</f>
        <v>3054778170</v>
      </c>
      <c r="D24" s="47">
        <f>+'PASO 4 '!F28</f>
        <v>3.2858434235301212E-3</v>
      </c>
      <c r="E24" s="45">
        <f t="shared" si="0"/>
        <v>2007504.5520475758</v>
      </c>
    </row>
    <row r="25" spans="1:5" s="39" customFormat="1" ht="13.8" x14ac:dyDescent="0.25">
      <c r="A25">
        <v>20</v>
      </c>
      <c r="B25" s="36" t="s">
        <v>27</v>
      </c>
      <c r="C25" s="45">
        <f>'PASO 2'!$C$8</f>
        <v>3054778170</v>
      </c>
      <c r="D25" s="47">
        <f>+'PASO 4 '!F29</f>
        <v>5.5296036688293904E-3</v>
      </c>
      <c r="E25" s="45">
        <f t="shared" si="0"/>
        <v>3378342.5152583867</v>
      </c>
    </row>
    <row r="26" spans="1:5" s="39" customFormat="1" ht="13.8" x14ac:dyDescent="0.25">
      <c r="A26">
        <v>21</v>
      </c>
      <c r="B26" s="36" t="s">
        <v>28</v>
      </c>
      <c r="C26" s="45">
        <f>'PASO 2'!$C$8</f>
        <v>3054778170</v>
      </c>
      <c r="D26" s="47">
        <f>+'PASO 4 '!F30</f>
        <v>6.9613855808029132E-3</v>
      </c>
      <c r="E26" s="45">
        <f t="shared" si="0"/>
        <v>4253097.7410379024</v>
      </c>
    </row>
    <row r="27" spans="1:5" s="39" customFormat="1" ht="13.8" x14ac:dyDescent="0.25">
      <c r="A27">
        <v>22</v>
      </c>
      <c r="B27" s="36" t="s">
        <v>29</v>
      </c>
      <c r="C27" s="45">
        <f>'PASO 2'!$C$8</f>
        <v>3054778170</v>
      </c>
      <c r="D27" s="47">
        <f>+'PASO 4 '!F31</f>
        <v>4.3870530937274053E-3</v>
      </c>
      <c r="E27" s="45">
        <f t="shared" si="0"/>
        <v>2680294.8042698884</v>
      </c>
    </row>
    <row r="28" spans="1:5" s="39" customFormat="1" ht="13.8" x14ac:dyDescent="0.25">
      <c r="A28">
        <v>23</v>
      </c>
      <c r="B28" s="36" t="s">
        <v>30</v>
      </c>
      <c r="C28" s="45">
        <f>'PASO 2'!$C$8</f>
        <v>3054778170</v>
      </c>
      <c r="D28" s="47">
        <f>+'PASO 4 '!F32</f>
        <v>5.2467929123295228E-3</v>
      </c>
      <c r="E28" s="45">
        <f t="shared" si="0"/>
        <v>3205557.6902189897</v>
      </c>
    </row>
    <row r="29" spans="1:5" s="39" customFormat="1" ht="13.8" x14ac:dyDescent="0.25">
      <c r="A29">
        <v>24</v>
      </c>
      <c r="B29" s="36" t="s">
        <v>31</v>
      </c>
      <c r="C29" s="45">
        <f>'PASO 2'!$C$8</f>
        <v>3054778170</v>
      </c>
      <c r="D29" s="47">
        <f>+'PASO 4 '!F33</f>
        <v>6.7186663089279135E-3</v>
      </c>
      <c r="E29" s="45">
        <f t="shared" si="0"/>
        <v>4104807.0344054932</v>
      </c>
    </row>
    <row r="30" spans="1:5" s="39" customFormat="1" ht="13.8" x14ac:dyDescent="0.25">
      <c r="A30">
        <v>25</v>
      </c>
      <c r="B30" s="36" t="s">
        <v>32</v>
      </c>
      <c r="C30" s="45">
        <f>'PASO 2'!$C$8</f>
        <v>3054778170</v>
      </c>
      <c r="D30" s="47">
        <f>+'PASO 4 '!F34</f>
        <v>8.3258244072435851E-3</v>
      </c>
      <c r="E30" s="45">
        <f t="shared" si="0"/>
        <v>5086709.3293001791</v>
      </c>
    </row>
    <row r="31" spans="1:5" s="39" customFormat="1" ht="13.8" x14ac:dyDescent="0.25">
      <c r="A31">
        <v>26</v>
      </c>
      <c r="B31" s="36" t="s">
        <v>33</v>
      </c>
      <c r="C31" s="45">
        <f>'PASO 2'!$C$8</f>
        <v>3054778170</v>
      </c>
      <c r="D31" s="47">
        <f>+'PASO 4 '!F35</f>
        <v>5.014202502813897E-3</v>
      </c>
      <c r="E31" s="45">
        <f t="shared" si="0"/>
        <v>3063455.2691110512</v>
      </c>
    </row>
    <row r="32" spans="1:5" s="39" customFormat="1" ht="13.8" x14ac:dyDescent="0.25">
      <c r="A32">
        <v>27</v>
      </c>
      <c r="B32" s="36" t="s">
        <v>34</v>
      </c>
      <c r="C32" s="45">
        <f>'PASO 2'!$C$8</f>
        <v>3054778170</v>
      </c>
      <c r="D32" s="47">
        <f>+'PASO 4 '!F36</f>
        <v>6.0629594740455907E-3</v>
      </c>
      <c r="E32" s="45">
        <f t="shared" si="0"/>
        <v>3704199.2493818305</v>
      </c>
    </row>
    <row r="33" spans="1:5" s="39" customFormat="1" ht="13.8" x14ac:dyDescent="0.25">
      <c r="A33">
        <v>28</v>
      </c>
      <c r="B33" s="36" t="s">
        <v>35</v>
      </c>
      <c r="C33" s="45">
        <f>'PASO 2'!$C$8</f>
        <v>3054778170</v>
      </c>
      <c r="D33" s="47">
        <f>+'PASO 4 '!F37</f>
        <v>5.442845598973782E-3</v>
      </c>
      <c r="E33" s="45">
        <f t="shared" si="0"/>
        <v>3325337.183685137</v>
      </c>
    </row>
    <row r="34" spans="1:5" s="39" customFormat="1" ht="13.8" x14ac:dyDescent="0.25">
      <c r="A34">
        <v>29</v>
      </c>
      <c r="B34" s="36" t="s">
        <v>36</v>
      </c>
      <c r="C34" s="45">
        <f>'PASO 2'!$C$8</f>
        <v>3054778170</v>
      </c>
      <c r="D34" s="47">
        <f>+'PASO 4 '!F38</f>
        <v>3.8784504922315831E-3</v>
      </c>
      <c r="E34" s="45">
        <f t="shared" si="0"/>
        <v>2369561.1794189592</v>
      </c>
    </row>
    <row r="35" spans="1:5" s="39" customFormat="1" ht="13.8" x14ac:dyDescent="0.25">
      <c r="A35">
        <v>30</v>
      </c>
      <c r="B35" s="36" t="s">
        <v>37</v>
      </c>
      <c r="C35" s="45">
        <f>'PASO 2'!$C$8</f>
        <v>3054778170</v>
      </c>
      <c r="D35" s="47">
        <f>+'PASO 4 '!F39</f>
        <v>3.5795027468258139E-3</v>
      </c>
      <c r="E35" s="45">
        <f t="shared" si="0"/>
        <v>2186917.370091707</v>
      </c>
    </row>
    <row r="36" spans="1:5" s="39" customFormat="1" ht="13.8" x14ac:dyDescent="0.25">
      <c r="A36">
        <v>31</v>
      </c>
      <c r="B36" s="36" t="s">
        <v>38</v>
      </c>
      <c r="C36" s="45">
        <f>'PASO 2'!$C$8</f>
        <v>3054778170</v>
      </c>
      <c r="D36" s="47">
        <f>+'PASO 4 '!F40</f>
        <v>4.0577865306638304E-3</v>
      </c>
      <c r="E36" s="45">
        <f t="shared" si="0"/>
        <v>2479127.5424783812</v>
      </c>
    </row>
    <row r="37" spans="1:5" s="39" customFormat="1" ht="13.8" x14ac:dyDescent="0.25">
      <c r="A37">
        <v>32</v>
      </c>
      <c r="B37" s="36" t="s">
        <v>39</v>
      </c>
      <c r="C37" s="45">
        <f>'PASO 2'!$C$8</f>
        <v>3054778170</v>
      </c>
      <c r="D37" s="47">
        <f>+'PASO 4 '!F41</f>
        <v>2.4238633209896303E-3</v>
      </c>
      <c r="E37" s="45">
        <f t="shared" si="0"/>
        <v>1480872.9520045652</v>
      </c>
    </row>
    <row r="38" spans="1:5" s="39" customFormat="1" ht="13.8" x14ac:dyDescent="0.25">
      <c r="A38">
        <v>33</v>
      </c>
      <c r="B38" s="36" t="s">
        <v>40</v>
      </c>
      <c r="C38" s="45">
        <f>'PASO 2'!$C$8</f>
        <v>3054778170</v>
      </c>
      <c r="D38" s="47">
        <f>+'PASO 4 '!F42</f>
        <v>6.0269189976050342E-3</v>
      </c>
      <c r="E38" s="45">
        <f t="shared" si="0"/>
        <v>3682180.1172484281</v>
      </c>
    </row>
    <row r="39" spans="1:5" s="39" customFormat="1" ht="13.8" x14ac:dyDescent="0.25">
      <c r="A39">
        <v>34</v>
      </c>
      <c r="B39" s="36" t="s">
        <v>41</v>
      </c>
      <c r="C39" s="45">
        <f>'PASO 2'!$C$8</f>
        <v>3054778170</v>
      </c>
      <c r="D39" s="47">
        <f>+'PASO 4 '!F43</f>
        <v>4.2127904414650088E-3</v>
      </c>
      <c r="E39" s="45">
        <f t="shared" si="0"/>
        <v>2573828.0550743942</v>
      </c>
    </row>
    <row r="40" spans="1:5" s="39" customFormat="1" ht="13.8" x14ac:dyDescent="0.25">
      <c r="A40">
        <v>35</v>
      </c>
      <c r="B40" s="36" t="s">
        <v>42</v>
      </c>
      <c r="C40" s="45">
        <f>'PASO 2'!$C$8</f>
        <v>3054778170</v>
      </c>
      <c r="D40" s="47">
        <f>+'PASO 4 '!F44</f>
        <v>4.8580014269527195E-3</v>
      </c>
      <c r="E40" s="45">
        <f t="shared" si="0"/>
        <v>2968023.3417768036</v>
      </c>
    </row>
    <row r="41" spans="1:5" s="39" customFormat="1" ht="13.8" x14ac:dyDescent="0.25">
      <c r="A41">
        <v>36</v>
      </c>
      <c r="B41" s="36" t="s">
        <v>43</v>
      </c>
      <c r="C41" s="45">
        <f>'PASO 2'!$C$8</f>
        <v>3054778170</v>
      </c>
      <c r="D41" s="47">
        <f>+'PASO 4 '!F45</f>
        <v>5.2015112679553773E-3</v>
      </c>
      <c r="E41" s="45">
        <f t="shared" si="0"/>
        <v>3177892.6144718216</v>
      </c>
    </row>
    <row r="42" spans="1:5" s="39" customFormat="1" ht="13.8" x14ac:dyDescent="0.25">
      <c r="A42">
        <v>37</v>
      </c>
      <c r="B42" s="36" t="s">
        <v>44</v>
      </c>
      <c r="C42" s="45">
        <f>'PASO 2'!$C$8</f>
        <v>3054778170</v>
      </c>
      <c r="D42" s="47">
        <f>+'PASO 4 '!F46</f>
        <v>2.3681152781499962E-3</v>
      </c>
      <c r="E42" s="45">
        <f t="shared" si="0"/>
        <v>1446813.3711472172</v>
      </c>
    </row>
    <row r="43" spans="1:5" s="39" customFormat="1" ht="13.8" x14ac:dyDescent="0.25">
      <c r="A43">
        <v>38</v>
      </c>
      <c r="B43" s="36" t="s">
        <v>45</v>
      </c>
      <c r="C43" s="45">
        <f>'PASO 2'!$C$8</f>
        <v>3054778170</v>
      </c>
      <c r="D43" s="47">
        <f>+'PASO 4 '!F47</f>
        <v>4.0423146973134977E-3</v>
      </c>
      <c r="E43" s="45">
        <f t="shared" si="0"/>
        <v>2469674.9387246864</v>
      </c>
    </row>
    <row r="44" spans="1:5" s="39" customFormat="1" ht="13.8" x14ac:dyDescent="0.25">
      <c r="A44">
        <v>39</v>
      </c>
      <c r="B44" s="36" t="s">
        <v>46</v>
      </c>
      <c r="C44" s="45">
        <f>'PASO 2'!$C$8</f>
        <v>3054778170</v>
      </c>
      <c r="D44" s="47">
        <f>+'PASO 4 '!F48</f>
        <v>4.8574578467549048E-3</v>
      </c>
      <c r="E44" s="45">
        <f t="shared" si="0"/>
        <v>2967691.2383924178</v>
      </c>
    </row>
    <row r="45" spans="1:5" s="39" customFormat="1" ht="13.8" x14ac:dyDescent="0.25">
      <c r="A45">
        <v>40</v>
      </c>
      <c r="B45" s="36" t="s">
        <v>47</v>
      </c>
      <c r="C45" s="45">
        <f>'PASO 2'!$C$8</f>
        <v>3054778170</v>
      </c>
      <c r="D45" s="47">
        <f>+'PASO 4 '!F49</f>
        <v>2.2132516067260573E-3</v>
      </c>
      <c r="E45" s="45">
        <f t="shared" si="0"/>
        <v>1352198.538588837</v>
      </c>
    </row>
    <row r="46" spans="1:5" s="39" customFormat="1" ht="13.8" x14ac:dyDescent="0.25">
      <c r="A46">
        <v>41</v>
      </c>
      <c r="B46" s="36" t="s">
        <v>48</v>
      </c>
      <c r="C46" s="45">
        <f>'PASO 2'!$C$8</f>
        <v>3054778170</v>
      </c>
      <c r="D46" s="47">
        <f>+'PASO 4 '!F50</f>
        <v>3.18536458253169E-3</v>
      </c>
      <c r="E46" s="45">
        <f t="shared" si="0"/>
        <v>1946116.4380417943</v>
      </c>
    </row>
    <row r="47" spans="1:5" s="39" customFormat="1" ht="13.8" x14ac:dyDescent="0.25">
      <c r="A47">
        <v>42</v>
      </c>
      <c r="B47" s="36" t="s">
        <v>49</v>
      </c>
      <c r="C47" s="45">
        <f>'PASO 2'!$C$8</f>
        <v>3054778170</v>
      </c>
      <c r="D47" s="47">
        <f>+'PASO 4 '!F51</f>
        <v>3.8657955218225674E-3</v>
      </c>
      <c r="E47" s="45">
        <f t="shared" si="0"/>
        <v>2361829.5539494674</v>
      </c>
    </row>
    <row r="48" spans="1:5" s="39" customFormat="1" ht="13.8" x14ac:dyDescent="0.25">
      <c r="A48">
        <v>43</v>
      </c>
      <c r="B48" s="36" t="s">
        <v>50</v>
      </c>
      <c r="C48" s="45">
        <f>'PASO 2'!$C$8</f>
        <v>3054778170</v>
      </c>
      <c r="D48" s="47">
        <f>+'PASO 4 '!F52</f>
        <v>7.2569920741409628E-3</v>
      </c>
      <c r="E48" s="45">
        <f t="shared" si="0"/>
        <v>4433700.1935897674</v>
      </c>
    </row>
    <row r="49" spans="1:5" s="39" customFormat="1" ht="13.8" x14ac:dyDescent="0.25">
      <c r="A49">
        <v>44</v>
      </c>
      <c r="B49" s="36" t="s">
        <v>51</v>
      </c>
      <c r="C49" s="45">
        <f>'PASO 2'!$C$8</f>
        <v>3054778170</v>
      </c>
      <c r="D49" s="47">
        <f>+'PASO 4 '!F53</f>
        <v>4.3116195861923265E-3</v>
      </c>
      <c r="E49" s="45">
        <f t="shared" si="0"/>
        <v>2634208.2778489506</v>
      </c>
    </row>
    <row r="50" spans="1:5" s="39" customFormat="1" ht="13.8" x14ac:dyDescent="0.25">
      <c r="A50">
        <v>45</v>
      </c>
      <c r="B50" s="36" t="s">
        <v>52</v>
      </c>
      <c r="C50" s="45">
        <f>'PASO 2'!$C$8</f>
        <v>3054778170</v>
      </c>
      <c r="D50" s="47">
        <f>+'PASO 4 '!F54</f>
        <v>2.4512851866268504E-3</v>
      </c>
      <c r="E50" s="45">
        <f t="shared" si="0"/>
        <v>1497626.495310416</v>
      </c>
    </row>
    <row r="51" spans="1:5" s="39" customFormat="1" ht="13.8" x14ac:dyDescent="0.25">
      <c r="A51">
        <v>46</v>
      </c>
      <c r="B51" s="36" t="s">
        <v>53</v>
      </c>
      <c r="C51" s="45">
        <f>'PASO 2'!$C$8</f>
        <v>3054778170</v>
      </c>
      <c r="D51" s="47">
        <f>+'PASO 4 '!F55</f>
        <v>5.3019182296271004E-3</v>
      </c>
      <c r="E51" s="45">
        <f t="shared" si="0"/>
        <v>3239236.8133979831</v>
      </c>
    </row>
    <row r="52" spans="1:5" s="39" customFormat="1" ht="13.8" x14ac:dyDescent="0.25">
      <c r="A52">
        <v>47</v>
      </c>
      <c r="B52" s="36" t="s">
        <v>54</v>
      </c>
      <c r="C52" s="45">
        <f>'PASO 2'!$C$8</f>
        <v>3054778170</v>
      </c>
      <c r="D52" s="47">
        <f>+'PASO 4 '!F56</f>
        <v>6.1339882916305391E-3</v>
      </c>
      <c r="E52" s="45">
        <f t="shared" si="0"/>
        <v>3747594.7056617136</v>
      </c>
    </row>
    <row r="53" spans="1:5" s="39" customFormat="1" ht="13.8" x14ac:dyDescent="0.25">
      <c r="A53">
        <v>48</v>
      </c>
      <c r="B53" s="36" t="s">
        <v>55</v>
      </c>
      <c r="C53" s="45">
        <f>'PASO 2'!$C$8</f>
        <v>3054778170</v>
      </c>
      <c r="D53" s="47">
        <f>+'PASO 4 '!F57</f>
        <v>2.4288117774213876E-3</v>
      </c>
      <c r="E53" s="45">
        <f t="shared" si="0"/>
        <v>1483896.2393411507</v>
      </c>
    </row>
    <row r="54" spans="1:5" s="39" customFormat="1" ht="13.8" x14ac:dyDescent="0.25">
      <c r="A54">
        <v>49</v>
      </c>
      <c r="B54" s="36" t="s">
        <v>56</v>
      </c>
      <c r="C54" s="45">
        <f>'PASO 2'!$C$8</f>
        <v>3054778170</v>
      </c>
      <c r="D54" s="47">
        <f>+'PASO 4 '!F58</f>
        <v>3.7404228311868912E-3</v>
      </c>
      <c r="E54" s="45">
        <f t="shared" si="0"/>
        <v>2285232.402255862</v>
      </c>
    </row>
    <row r="55" spans="1:5" s="39" customFormat="1" ht="13.8" x14ac:dyDescent="0.25">
      <c r="A55">
        <v>50</v>
      </c>
      <c r="B55" s="36" t="s">
        <v>57</v>
      </c>
      <c r="C55" s="45">
        <f>'PASO 2'!$C$8</f>
        <v>3054778170</v>
      </c>
      <c r="D55" s="47">
        <f>+'PASO 4 '!F59</f>
        <v>4.6751274043978254E-3</v>
      </c>
      <c r="E55" s="45">
        <f t="shared" si="0"/>
        <v>2856295.427384648</v>
      </c>
    </row>
    <row r="56" spans="1:5" s="39" customFormat="1" ht="13.8" x14ac:dyDescent="0.25">
      <c r="A56">
        <v>51</v>
      </c>
      <c r="B56" s="36" t="s">
        <v>58</v>
      </c>
      <c r="C56" s="45">
        <f>'PASO 2'!$C$8</f>
        <v>3054778170</v>
      </c>
      <c r="D56" s="47">
        <f>+'PASO 4 '!F60</f>
        <v>4.6288801768557845E-3</v>
      </c>
      <c r="E56" s="45">
        <f t="shared" si="0"/>
        <v>2828040.4231609581</v>
      </c>
    </row>
    <row r="57" spans="1:5" s="39" customFormat="1" ht="13.8" x14ac:dyDescent="0.25">
      <c r="A57">
        <v>52</v>
      </c>
      <c r="B57" s="36" t="s">
        <v>59</v>
      </c>
      <c r="C57" s="45">
        <f>'PASO 2'!$C$8</f>
        <v>3054778170</v>
      </c>
      <c r="D57" s="47">
        <f>+'PASO 4 '!F61</f>
        <v>3.5007841312085599E-3</v>
      </c>
      <c r="E57" s="45">
        <f t="shared" si="0"/>
        <v>2138823.788379665</v>
      </c>
    </row>
    <row r="58" spans="1:5" s="39" customFormat="1" ht="13.8" x14ac:dyDescent="0.25">
      <c r="A58">
        <v>53</v>
      </c>
      <c r="B58" s="36" t="s">
        <v>60</v>
      </c>
      <c r="C58" s="45">
        <f>'PASO 2'!$C$8</f>
        <v>3054778170</v>
      </c>
      <c r="D58" s="47">
        <f>+'PASO 4 '!F62</f>
        <v>4.677208816481755E-3</v>
      </c>
      <c r="E58" s="45">
        <f t="shared" si="0"/>
        <v>2857567.0778240003</v>
      </c>
    </row>
    <row r="59" spans="1:5" s="39" customFormat="1" ht="13.8" x14ac:dyDescent="0.25">
      <c r="A59">
        <v>54</v>
      </c>
      <c r="B59" s="36" t="s">
        <v>61</v>
      </c>
      <c r="C59" s="45">
        <f>'PASO 2'!$C$8</f>
        <v>3054778170</v>
      </c>
      <c r="D59" s="47">
        <f>+'PASO 4 '!F63</f>
        <v>4.2847388846990698E-3</v>
      </c>
      <c r="E59" s="45">
        <f t="shared" si="0"/>
        <v>2617785.361825773</v>
      </c>
    </row>
    <row r="60" spans="1:5" s="39" customFormat="1" ht="13.8" x14ac:dyDescent="0.25">
      <c r="A60">
        <v>55</v>
      </c>
      <c r="B60" s="36" t="s">
        <v>62</v>
      </c>
      <c r="C60" s="45">
        <f>'PASO 2'!$C$8</f>
        <v>3054778170</v>
      </c>
      <c r="D60" s="47">
        <f>+'PASO 4 '!F64</f>
        <v>4.3065047227228695E-3</v>
      </c>
      <c r="E60" s="45">
        <f t="shared" si="0"/>
        <v>2631083.323195145</v>
      </c>
    </row>
    <row r="61" spans="1:5" s="39" customFormat="1" ht="13.8" x14ac:dyDescent="0.25">
      <c r="A61">
        <v>56</v>
      </c>
      <c r="B61" s="36" t="s">
        <v>63</v>
      </c>
      <c r="C61" s="45">
        <f>'PASO 2'!$C$8</f>
        <v>3054778170</v>
      </c>
      <c r="D61" s="47">
        <f>+'PASO 4 '!F65</f>
        <v>3.2862082641562053E-3</v>
      </c>
      <c r="E61" s="45">
        <f t="shared" si="0"/>
        <v>2007727.4534835941</v>
      </c>
    </row>
    <row r="62" spans="1:5" s="39" customFormat="1" ht="13.8" x14ac:dyDescent="0.25">
      <c r="A62">
        <v>57</v>
      </c>
      <c r="B62" s="36" t="s">
        <v>64</v>
      </c>
      <c r="C62" s="45">
        <f>'PASO 2'!$C$8</f>
        <v>3054778170</v>
      </c>
      <c r="D62" s="47">
        <f>+'PASO 4 '!F66</f>
        <v>5.0548767869104333E-3</v>
      </c>
      <c r="E62" s="45">
        <f t="shared" si="0"/>
        <v>3088305.4521387466</v>
      </c>
    </row>
    <row r="63" spans="1:5" s="39" customFormat="1" ht="13.8" x14ac:dyDescent="0.25">
      <c r="A63">
        <v>58</v>
      </c>
      <c r="B63" s="36" t="s">
        <v>65</v>
      </c>
      <c r="C63" s="45">
        <f>'PASO 2'!$C$8</f>
        <v>3054778170</v>
      </c>
      <c r="D63" s="47">
        <f>+'PASO 4 '!F67</f>
        <v>5.4993801635351558E-3</v>
      </c>
      <c r="E63" s="45">
        <f t="shared" si="0"/>
        <v>3359877.2944196449</v>
      </c>
    </row>
    <row r="64" spans="1:5" s="39" customFormat="1" ht="13.8" x14ac:dyDescent="0.25">
      <c r="A64">
        <v>59</v>
      </c>
      <c r="B64" s="36" t="s">
        <v>66</v>
      </c>
      <c r="C64" s="45">
        <f>'PASO 2'!$C$8</f>
        <v>3054778170</v>
      </c>
      <c r="D64" s="47">
        <f>+'PASO 4 '!F68</f>
        <v>3.2144331626220335E-3</v>
      </c>
      <c r="E64" s="45">
        <f t="shared" si="0"/>
        <v>1963876.0508203697</v>
      </c>
    </row>
    <row r="65" spans="1:5" s="39" customFormat="1" ht="13.8" x14ac:dyDescent="0.25">
      <c r="A65">
        <v>60</v>
      </c>
      <c r="B65" s="36" t="s">
        <v>67</v>
      </c>
      <c r="C65" s="45">
        <f>'PASO 2'!$C$8</f>
        <v>3054778170</v>
      </c>
      <c r="D65" s="47">
        <f>+'PASO 4 '!F69</f>
        <v>4.4863614914838965E-3</v>
      </c>
      <c r="E65" s="45">
        <f t="shared" si="0"/>
        <v>2740967.8293827297</v>
      </c>
    </row>
    <row r="66" spans="1:5" s="39" customFormat="1" ht="13.8" x14ac:dyDescent="0.25">
      <c r="A66">
        <v>61</v>
      </c>
      <c r="B66" s="36" t="s">
        <v>68</v>
      </c>
      <c r="C66" s="45">
        <f>'PASO 2'!$C$8</f>
        <v>3054778170</v>
      </c>
      <c r="D66" s="47">
        <f>+'PASO 4 '!F70</f>
        <v>5.3036771611916318E-3</v>
      </c>
      <c r="E66" s="45">
        <f t="shared" si="0"/>
        <v>3240311.4425471537</v>
      </c>
    </row>
    <row r="67" spans="1:5" s="39" customFormat="1" ht="13.8" x14ac:dyDescent="0.25">
      <c r="A67">
        <v>62</v>
      </c>
      <c r="B67" s="36" t="s">
        <v>69</v>
      </c>
      <c r="C67" s="45">
        <f>'PASO 2'!$C$8</f>
        <v>3054778170</v>
      </c>
      <c r="D67" s="47">
        <f>+'PASO 4 '!F71</f>
        <v>6.2589247358607212E-3</v>
      </c>
      <c r="E67" s="45">
        <f t="shared" si="0"/>
        <v>3823925.3301560692</v>
      </c>
    </row>
    <row r="68" spans="1:5" s="39" customFormat="1" ht="13.8" x14ac:dyDescent="0.25">
      <c r="A68">
        <v>63</v>
      </c>
      <c r="B68" s="36" t="s">
        <v>70</v>
      </c>
      <c r="C68" s="45">
        <f>'PASO 2'!$C$8</f>
        <v>3054778170</v>
      </c>
      <c r="D68" s="47">
        <f>+'PASO 4 '!F72</f>
        <v>4.9861117205683E-3</v>
      </c>
      <c r="E68" s="45">
        <f t="shared" si="0"/>
        <v>3046293.0474346364</v>
      </c>
    </row>
    <row r="69" spans="1:5" s="39" customFormat="1" ht="13.8" x14ac:dyDescent="0.25">
      <c r="A69">
        <v>64</v>
      </c>
      <c r="B69" s="36" t="s">
        <v>71</v>
      </c>
      <c r="C69" s="45">
        <f>'PASO 2'!$C$8</f>
        <v>3054778170</v>
      </c>
      <c r="D69" s="47">
        <f>+'PASO 4 '!F73</f>
        <v>3.1653177908695673E-3</v>
      </c>
      <c r="E69" s="45">
        <f t="shared" si="0"/>
        <v>1933868.737732196</v>
      </c>
    </row>
    <row r="70" spans="1:5" s="39" customFormat="1" ht="13.8" x14ac:dyDescent="0.25">
      <c r="A70">
        <v>65</v>
      </c>
      <c r="B70" s="36" t="s">
        <v>72</v>
      </c>
      <c r="C70" s="45">
        <f>'PASO 2'!$C$8</f>
        <v>3054778170</v>
      </c>
      <c r="D70" s="47">
        <f>+'PASO 4 '!F74</f>
        <v>2.2794398664885153E-3</v>
      </c>
      <c r="E70" s="45">
        <f t="shared" si="0"/>
        <v>1392636.6287953663</v>
      </c>
    </row>
    <row r="71" spans="1:5" s="39" customFormat="1" ht="13.8" x14ac:dyDescent="0.25">
      <c r="A71">
        <v>66</v>
      </c>
      <c r="B71" s="36" t="s">
        <v>73</v>
      </c>
      <c r="C71" s="45">
        <f>'PASO 2'!$C$8</f>
        <v>3054778170</v>
      </c>
      <c r="D71" s="47">
        <f>+'PASO 4 '!F75</f>
        <v>5.161221279386197E-3</v>
      </c>
      <c r="E71" s="45">
        <f t="shared" ref="E71:E134" si="1">+C71*(0.2*D71)</f>
        <v>3153277.218961685</v>
      </c>
    </row>
    <row r="72" spans="1:5" s="39" customFormat="1" ht="13.8" x14ac:dyDescent="0.25">
      <c r="A72">
        <v>67</v>
      </c>
      <c r="B72" s="36" t="s">
        <v>74</v>
      </c>
      <c r="C72" s="45">
        <f>'PASO 2'!$C$8</f>
        <v>3054778170</v>
      </c>
      <c r="D72" s="47">
        <f>+'PASO 4 '!F76</f>
        <v>4.1545348398443873E-3</v>
      </c>
      <c r="E72" s="45">
        <f t="shared" si="1"/>
        <v>2538236.4670522162</v>
      </c>
    </row>
    <row r="73" spans="1:5" s="39" customFormat="1" ht="13.8" x14ac:dyDescent="0.25">
      <c r="A73">
        <v>68</v>
      </c>
      <c r="B73" s="36" t="s">
        <v>75</v>
      </c>
      <c r="C73" s="45">
        <f>'PASO 2'!$C$8</f>
        <v>3054778170</v>
      </c>
      <c r="D73" s="47">
        <f>+'PASO 4 '!F77</f>
        <v>3.3426973544069321E-3</v>
      </c>
      <c r="E73" s="45">
        <f t="shared" si="1"/>
        <v>2042239.7814318102</v>
      </c>
    </row>
    <row r="74" spans="1:5" s="39" customFormat="1" ht="13.8" x14ac:dyDescent="0.25">
      <c r="A74">
        <v>69</v>
      </c>
      <c r="B74" s="36" t="s">
        <v>76</v>
      </c>
      <c r="C74" s="45">
        <f>'PASO 2'!$C$8</f>
        <v>3054778170</v>
      </c>
      <c r="D74" s="47">
        <f>+'PASO 4 '!F78</f>
        <v>3.1969276375170496E-3</v>
      </c>
      <c r="E74" s="45">
        <f t="shared" si="1"/>
        <v>1953180.9516313514</v>
      </c>
    </row>
    <row r="75" spans="1:5" s="39" customFormat="1" ht="13.8" x14ac:dyDescent="0.25">
      <c r="A75">
        <v>70</v>
      </c>
      <c r="B75" s="36" t="s">
        <v>77</v>
      </c>
      <c r="C75" s="45">
        <f>'PASO 2'!$C$8</f>
        <v>3054778170</v>
      </c>
      <c r="D75" s="47">
        <f>+'PASO 4 '!F79</f>
        <v>4.9624284461188706E-3</v>
      </c>
      <c r="E75" s="45">
        <f t="shared" si="1"/>
        <v>3031823.6174781895</v>
      </c>
    </row>
    <row r="76" spans="1:5" s="39" customFormat="1" ht="13.8" x14ac:dyDescent="0.25">
      <c r="A76">
        <v>71</v>
      </c>
      <c r="B76" s="36" t="s">
        <v>78</v>
      </c>
      <c r="C76" s="45">
        <f>'PASO 2'!$C$8</f>
        <v>3054778170</v>
      </c>
      <c r="D76" s="47">
        <f>+'PASO 4 '!F80</f>
        <v>4.8116207718354176E-3</v>
      </c>
      <c r="E76" s="45">
        <f t="shared" si="1"/>
        <v>2939686.819224277</v>
      </c>
    </row>
    <row r="77" spans="1:5" s="39" customFormat="1" ht="13.8" x14ac:dyDescent="0.25">
      <c r="A77">
        <v>72</v>
      </c>
      <c r="B77" s="36" t="s">
        <v>79</v>
      </c>
      <c r="C77" s="45">
        <f>'PASO 2'!$C$8</f>
        <v>3054778170</v>
      </c>
      <c r="D77" s="47">
        <f>+'PASO 4 '!F81</f>
        <v>7.941531436226652E-3</v>
      </c>
      <c r="E77" s="45">
        <f t="shared" si="1"/>
        <v>4851923.3735507848</v>
      </c>
    </row>
    <row r="78" spans="1:5" s="39" customFormat="1" ht="13.8" x14ac:dyDescent="0.25">
      <c r="A78">
        <v>73</v>
      </c>
      <c r="B78" s="36" t="s">
        <v>80</v>
      </c>
      <c r="C78" s="45">
        <f>'PASO 2'!$C$8</f>
        <v>3054778170</v>
      </c>
      <c r="D78" s="47">
        <f>+'PASO 4 '!F82</f>
        <v>3.9643464537512637E-3</v>
      </c>
      <c r="E78" s="45">
        <f t="shared" si="1"/>
        <v>2422039.8010472548</v>
      </c>
    </row>
    <row r="79" spans="1:5" s="39" customFormat="1" ht="13.8" x14ac:dyDescent="0.25">
      <c r="A79">
        <v>74</v>
      </c>
      <c r="B79" s="36" t="s">
        <v>81</v>
      </c>
      <c r="C79" s="45">
        <f>'PASO 2'!$C$8</f>
        <v>3054778170</v>
      </c>
      <c r="D79" s="47">
        <f>+'PASO 4 '!F83</f>
        <v>3.8327357433737006E-3</v>
      </c>
      <c r="E79" s="45">
        <f t="shared" si="1"/>
        <v>2341631.4960473408</v>
      </c>
    </row>
    <row r="80" spans="1:5" s="39" customFormat="1" ht="13.8" x14ac:dyDescent="0.25">
      <c r="A80">
        <v>75</v>
      </c>
      <c r="B80" s="36" t="s">
        <v>82</v>
      </c>
      <c r="C80" s="45">
        <f>'PASO 2'!$C$8</f>
        <v>3054778170</v>
      </c>
      <c r="D80" s="47">
        <f>+'PASO 4 '!F84</f>
        <v>5.7047937906449927E-3</v>
      </c>
      <c r="E80" s="45">
        <f t="shared" si="1"/>
        <v>3485375.9072027751</v>
      </c>
    </row>
    <row r="81" spans="1:5" s="39" customFormat="1" ht="13.8" x14ac:dyDescent="0.25">
      <c r="A81">
        <v>76</v>
      </c>
      <c r="B81" s="36" t="s">
        <v>83</v>
      </c>
      <c r="C81" s="45">
        <f>'PASO 2'!$C$8</f>
        <v>3054778170</v>
      </c>
      <c r="D81" s="47">
        <f>+'PASO 4 '!F85</f>
        <v>4.2409480777388523E-3</v>
      </c>
      <c r="E81" s="45">
        <f t="shared" si="1"/>
        <v>2591031.121596022</v>
      </c>
    </row>
    <row r="82" spans="1:5" s="39" customFormat="1" ht="13.8" x14ac:dyDescent="0.25">
      <c r="A82">
        <v>77</v>
      </c>
      <c r="B82" s="36" t="s">
        <v>84</v>
      </c>
      <c r="C82" s="45">
        <f>'PASO 2'!$C$8</f>
        <v>3054778170</v>
      </c>
      <c r="D82" s="47">
        <f>+'PASO 4 '!F86</f>
        <v>2.5214935094726651E-3</v>
      </c>
      <c r="E82" s="45">
        <f t="shared" si="1"/>
        <v>1540520.6657067572</v>
      </c>
    </row>
    <row r="83" spans="1:5" s="39" customFormat="1" ht="13.8" x14ac:dyDescent="0.25">
      <c r="A83">
        <v>78</v>
      </c>
      <c r="B83" s="36" t="s">
        <v>85</v>
      </c>
      <c r="C83" s="45">
        <f>'PASO 2'!$C$8</f>
        <v>3054778170</v>
      </c>
      <c r="D83" s="47">
        <f>+'PASO 4 '!F87</f>
        <v>4.9121640269239649E-3</v>
      </c>
      <c r="E83" s="45">
        <f t="shared" si="1"/>
        <v>3001114.287381324</v>
      </c>
    </row>
    <row r="84" spans="1:5" s="39" customFormat="1" ht="13.8" x14ac:dyDescent="0.25">
      <c r="A84">
        <v>79</v>
      </c>
      <c r="B84" s="36" t="s">
        <v>86</v>
      </c>
      <c r="C84" s="45">
        <f>'PASO 2'!$C$8</f>
        <v>3054778170</v>
      </c>
      <c r="D84" s="47">
        <f>+'PASO 4 '!F88</f>
        <v>4.9384269668880862E-3</v>
      </c>
      <c r="E84" s="45">
        <f t="shared" si="1"/>
        <v>3017159.7785178078</v>
      </c>
    </row>
    <row r="85" spans="1:5" s="39" customFormat="1" ht="13.8" x14ac:dyDescent="0.25">
      <c r="A85">
        <v>80</v>
      </c>
      <c r="B85" s="36" t="s">
        <v>87</v>
      </c>
      <c r="C85" s="45">
        <f>'PASO 2'!$C$8</f>
        <v>3054778170</v>
      </c>
      <c r="D85" s="47">
        <f>+'PASO 4 '!F89</f>
        <v>6.6631594813950168E-3</v>
      </c>
      <c r="E85" s="45">
        <f t="shared" si="1"/>
        <v>4070894.8253988037</v>
      </c>
    </row>
    <row r="86" spans="1:5" s="39" customFormat="1" ht="13.8" x14ac:dyDescent="0.25">
      <c r="A86">
        <v>81</v>
      </c>
      <c r="B86" s="36" t="s">
        <v>88</v>
      </c>
      <c r="C86" s="45">
        <f>'PASO 2'!$C$8</f>
        <v>3054778170</v>
      </c>
      <c r="D86" s="47">
        <f>+'PASO 4 '!F90</f>
        <v>3.7453711269195035E-3</v>
      </c>
      <c r="E86" s="45">
        <f t="shared" si="1"/>
        <v>2288255.5914123999</v>
      </c>
    </row>
    <row r="87" spans="1:5" s="39" customFormat="1" ht="13.8" x14ac:dyDescent="0.25">
      <c r="A87">
        <v>82</v>
      </c>
      <c r="B87" s="36" t="s">
        <v>89</v>
      </c>
      <c r="C87" s="45">
        <f>'PASO 2'!$C$8</f>
        <v>3054778170</v>
      </c>
      <c r="D87" s="47">
        <f>+'PASO 4 '!F91</f>
        <v>5.9628050878323263E-3</v>
      </c>
      <c r="E87" s="45">
        <f t="shared" si="1"/>
        <v>3643009.3628550251</v>
      </c>
    </row>
    <row r="88" spans="1:5" s="39" customFormat="1" ht="13.8" x14ac:dyDescent="0.25">
      <c r="A88">
        <v>83</v>
      </c>
      <c r="B88" s="36" t="s">
        <v>90</v>
      </c>
      <c r="C88" s="45">
        <f>'PASO 2'!$C$8</f>
        <v>3054778170</v>
      </c>
      <c r="D88" s="47">
        <f>+'PASO 4 '!F92</f>
        <v>5.7460255049652876E-3</v>
      </c>
      <c r="E88" s="45">
        <f t="shared" si="1"/>
        <v>3510566.6553662377</v>
      </c>
    </row>
    <row r="89" spans="1:5" s="39" customFormat="1" ht="13.8" x14ac:dyDescent="0.25">
      <c r="A89">
        <v>84</v>
      </c>
      <c r="B89" s="36" t="s">
        <v>91</v>
      </c>
      <c r="C89" s="45">
        <f>'PASO 2'!$C$8</f>
        <v>3054778170</v>
      </c>
      <c r="D89" s="47">
        <f>+'PASO 4 '!F93</f>
        <v>5.6635153036665017E-3</v>
      </c>
      <c r="E89" s="45">
        <f t="shared" si="1"/>
        <v>3460156.5830202703</v>
      </c>
    </row>
    <row r="90" spans="1:5" s="39" customFormat="1" ht="13.8" x14ac:dyDescent="0.25">
      <c r="A90">
        <v>85</v>
      </c>
      <c r="B90" s="36" t="s">
        <v>92</v>
      </c>
      <c r="C90" s="45">
        <f>'PASO 2'!$C$8</f>
        <v>3054778170</v>
      </c>
      <c r="D90" s="47">
        <f>+'PASO 4 '!F94</f>
        <v>3.014644466857837E-3</v>
      </c>
      <c r="E90" s="45">
        <f t="shared" si="1"/>
        <v>1841814.0215337221</v>
      </c>
    </row>
    <row r="91" spans="1:5" s="39" customFormat="1" ht="13.8" x14ac:dyDescent="0.25">
      <c r="A91">
        <v>86</v>
      </c>
      <c r="B91" s="36" t="s">
        <v>93</v>
      </c>
      <c r="C91" s="45">
        <f>'PASO 2'!$C$8</f>
        <v>3054778170</v>
      </c>
      <c r="D91" s="47">
        <f>+'PASO 4 '!F95</f>
        <v>5.7500550648053976E-3</v>
      </c>
      <c r="E91" s="45">
        <f t="shared" si="1"/>
        <v>3513028.5376530928</v>
      </c>
    </row>
    <row r="92" spans="1:5" s="39" customFormat="1" ht="13.8" x14ac:dyDescent="0.25">
      <c r="A92">
        <v>87</v>
      </c>
      <c r="B92" s="36" t="s">
        <v>94</v>
      </c>
      <c r="C92" s="45">
        <f>'PASO 2'!$C$8</f>
        <v>3054778170</v>
      </c>
      <c r="D92" s="47">
        <f>+'PASO 4 '!F96</f>
        <v>4.9145881169412823E-3</v>
      </c>
      <c r="E92" s="45">
        <f t="shared" si="1"/>
        <v>3002595.2988347271</v>
      </c>
    </row>
    <row r="93" spans="1:5" s="39" customFormat="1" ht="13.8" x14ac:dyDescent="0.25">
      <c r="A93">
        <v>88</v>
      </c>
      <c r="B93" s="36" t="s">
        <v>95</v>
      </c>
      <c r="C93" s="45">
        <f>'PASO 2'!$C$8</f>
        <v>3054778170</v>
      </c>
      <c r="D93" s="47">
        <f>+'PASO 4 '!F97</f>
        <v>5.3364049808369103E-3</v>
      </c>
      <c r="E93" s="45">
        <f t="shared" si="1"/>
        <v>3260306.6883479729</v>
      </c>
    </row>
    <row r="94" spans="1:5" s="39" customFormat="1" ht="13.8" x14ac:dyDescent="0.25">
      <c r="A94">
        <v>89</v>
      </c>
      <c r="B94" s="36" t="s">
        <v>96</v>
      </c>
      <c r="C94" s="45">
        <f>'PASO 2'!$C$8</f>
        <v>3054778170</v>
      </c>
      <c r="D94" s="47">
        <f>+'PASO 4 '!F98</f>
        <v>5.7249825348550942E-3</v>
      </c>
      <c r="E94" s="45">
        <f t="shared" si="1"/>
        <v>3497710.3342213212</v>
      </c>
    </row>
    <row r="95" spans="1:5" s="39" customFormat="1" ht="13.8" x14ac:dyDescent="0.25">
      <c r="A95">
        <v>90</v>
      </c>
      <c r="B95" s="36" t="s">
        <v>97</v>
      </c>
      <c r="C95" s="45">
        <f>'PASO 2'!$C$8</f>
        <v>3054778170</v>
      </c>
      <c r="D95" s="47">
        <f>+'PASO 4 '!F99</f>
        <v>5.1148669015520553E-3</v>
      </c>
      <c r="E95" s="45">
        <f t="shared" si="1"/>
        <v>3124956.7506633517</v>
      </c>
    </row>
    <row r="96" spans="1:5" s="39" customFormat="1" ht="13.8" x14ac:dyDescent="0.25">
      <c r="A96">
        <v>91</v>
      </c>
      <c r="B96" s="36" t="s">
        <v>98</v>
      </c>
      <c r="C96" s="45">
        <f>'PASO 2'!$C$8</f>
        <v>3054778170</v>
      </c>
      <c r="D96" s="47">
        <f>+'PASO 4 '!F100</f>
        <v>3.0656575297801714E-3</v>
      </c>
      <c r="E96" s="45">
        <f t="shared" si="1"/>
        <v>1872980.7397337186</v>
      </c>
    </row>
    <row r="97" spans="1:5" s="39" customFormat="1" ht="13.8" x14ac:dyDescent="0.25">
      <c r="A97">
        <v>92</v>
      </c>
      <c r="B97" s="36" t="s">
        <v>99</v>
      </c>
      <c r="C97" s="45">
        <f>'PASO 2'!$C$8</f>
        <v>3054778170</v>
      </c>
      <c r="D97" s="47">
        <f>+'PASO 4 '!F101</f>
        <v>5.5860963831556882E-3</v>
      </c>
      <c r="E97" s="45">
        <f t="shared" si="1"/>
        <v>3412857.0573559906</v>
      </c>
    </row>
    <row r="98" spans="1:5" s="39" customFormat="1" ht="13.8" x14ac:dyDescent="0.25">
      <c r="A98">
        <v>93</v>
      </c>
      <c r="B98" s="36" t="s">
        <v>100</v>
      </c>
      <c r="C98" s="45">
        <f>'PASO 2'!$C$8</f>
        <v>3054778170</v>
      </c>
      <c r="D98" s="47">
        <f>+'PASO 4 '!F102</f>
        <v>3.8238639278912806E-3</v>
      </c>
      <c r="E98" s="45">
        <f t="shared" si="1"/>
        <v>2336211.2103945478</v>
      </c>
    </row>
    <row r="99" spans="1:5" s="39" customFormat="1" ht="13.8" x14ac:dyDescent="0.25">
      <c r="A99">
        <v>94</v>
      </c>
      <c r="B99" s="36" t="s">
        <v>101</v>
      </c>
      <c r="C99" s="45">
        <f>'PASO 2'!$C$8</f>
        <v>3054778170</v>
      </c>
      <c r="D99" s="47">
        <f>+'PASO 4 '!F103</f>
        <v>3.6137187149810363E-3</v>
      </c>
      <c r="E99" s="45">
        <f t="shared" si="1"/>
        <v>2207821.8086089045</v>
      </c>
    </row>
    <row r="100" spans="1:5" s="39" customFormat="1" ht="13.8" x14ac:dyDescent="0.25">
      <c r="A100">
        <v>95</v>
      </c>
      <c r="B100" s="36" t="s">
        <v>102</v>
      </c>
      <c r="C100" s="45">
        <f>'PASO 2'!$C$8</f>
        <v>3054778170</v>
      </c>
      <c r="D100" s="47">
        <f>+'PASO 4 '!F104</f>
        <v>5.2827032843898039E-3</v>
      </c>
      <c r="E100" s="45">
        <f t="shared" si="1"/>
        <v>3227497.3343482548</v>
      </c>
    </row>
    <row r="101" spans="1:5" s="39" customFormat="1" ht="13.8" x14ac:dyDescent="0.25">
      <c r="A101">
        <v>96</v>
      </c>
      <c r="B101" s="36" t="s">
        <v>103</v>
      </c>
      <c r="C101" s="45">
        <f>'PASO 2'!$C$8</f>
        <v>3054778170</v>
      </c>
      <c r="D101" s="47">
        <f>+'PASO 4 '!F105</f>
        <v>6.5300222635877904E-3</v>
      </c>
      <c r="E101" s="45">
        <f t="shared" si="1"/>
        <v>3989553.8920843941</v>
      </c>
    </row>
    <row r="102" spans="1:5" s="39" customFormat="1" ht="13.8" x14ac:dyDescent="0.25">
      <c r="A102">
        <v>97</v>
      </c>
      <c r="B102" s="36" t="s">
        <v>104</v>
      </c>
      <c r="C102" s="45">
        <f>'PASO 2'!$C$8</f>
        <v>3054778170</v>
      </c>
      <c r="D102" s="47">
        <f>+'PASO 4 '!F106</f>
        <v>4.3324658425837829E-3</v>
      </c>
      <c r="E102" s="45">
        <f t="shared" si="1"/>
        <v>2646944.4156391192</v>
      </c>
    </row>
    <row r="103" spans="1:5" s="39" customFormat="1" ht="13.8" x14ac:dyDescent="0.25">
      <c r="A103">
        <v>98</v>
      </c>
      <c r="B103" s="36" t="s">
        <v>105</v>
      </c>
      <c r="C103" s="45">
        <f>'PASO 2'!$C$8</f>
        <v>3054778170</v>
      </c>
      <c r="D103" s="47">
        <f>+'PASO 4 '!F107</f>
        <v>4.5425354248857285E-3</v>
      </c>
      <c r="E103" s="45">
        <f t="shared" si="1"/>
        <v>2775287.6104785199</v>
      </c>
    </row>
    <row r="104" spans="1:5" s="39" customFormat="1" ht="13.8" x14ac:dyDescent="0.25">
      <c r="A104">
        <v>99</v>
      </c>
      <c r="B104" s="36" t="s">
        <v>106</v>
      </c>
      <c r="C104" s="45">
        <f>'PASO 2'!$C$8</f>
        <v>3054778170</v>
      </c>
      <c r="D104" s="47">
        <f>+'PASO 4 '!F108</f>
        <v>5.5402953715383424E-3</v>
      </c>
      <c r="E104" s="45">
        <f t="shared" si="1"/>
        <v>3384874.6712654736</v>
      </c>
    </row>
    <row r="105" spans="1:5" s="39" customFormat="1" ht="13.8" x14ac:dyDescent="0.25">
      <c r="A105">
        <v>100</v>
      </c>
      <c r="B105" s="36" t="s">
        <v>107</v>
      </c>
      <c r="C105" s="45">
        <f>'PASO 2'!$C$8</f>
        <v>3054778170</v>
      </c>
      <c r="D105" s="47">
        <f>+'PASO 4 '!F109</f>
        <v>5.107376656851033E-3</v>
      </c>
      <c r="E105" s="45">
        <f t="shared" si="1"/>
        <v>3120380.5434632236</v>
      </c>
    </row>
    <row r="106" spans="1:5" s="39" customFormat="1" ht="13.8" x14ac:dyDescent="0.25">
      <c r="A106">
        <v>101</v>
      </c>
      <c r="B106" s="36" t="s">
        <v>108</v>
      </c>
      <c r="C106" s="45">
        <f>'PASO 2'!$C$8</f>
        <v>3054778170</v>
      </c>
      <c r="D106" s="47">
        <f>+'PASO 4 '!F110</f>
        <v>5.5159449560784795E-3</v>
      </c>
      <c r="E106" s="45">
        <f t="shared" si="1"/>
        <v>3369997.6477500293</v>
      </c>
    </row>
    <row r="107" spans="1:5" s="39" customFormat="1" ht="13.8" x14ac:dyDescent="0.25">
      <c r="A107">
        <v>102</v>
      </c>
      <c r="B107" s="36" t="s">
        <v>109</v>
      </c>
      <c r="C107" s="45">
        <f>'PASO 2'!$C$8</f>
        <v>3054778170</v>
      </c>
      <c r="D107" s="47">
        <f>+'PASO 4 '!F111</f>
        <v>4.9173658519524929E-3</v>
      </c>
      <c r="E107" s="45">
        <f t="shared" si="1"/>
        <v>3004292.371689586</v>
      </c>
    </row>
    <row r="108" spans="1:5" s="39" customFormat="1" ht="13.8" x14ac:dyDescent="0.25">
      <c r="A108">
        <v>103</v>
      </c>
      <c r="B108" s="36" t="s">
        <v>110</v>
      </c>
      <c r="C108" s="45">
        <f>'PASO 2'!$C$8</f>
        <v>3054778170</v>
      </c>
      <c r="D108" s="47">
        <f>+'PASO 4 '!F112</f>
        <v>3.3896381165116683E-3</v>
      </c>
      <c r="E108" s="45">
        <f t="shared" si="1"/>
        <v>2070918.5045039523</v>
      </c>
    </row>
    <row r="109" spans="1:5" s="39" customFormat="1" ht="13.8" x14ac:dyDescent="0.25">
      <c r="A109">
        <v>104</v>
      </c>
      <c r="B109" s="36" t="s">
        <v>111</v>
      </c>
      <c r="C109" s="45">
        <f>'PASO 2'!$C$8</f>
        <v>3054778170</v>
      </c>
      <c r="D109" s="47">
        <f>+'PASO 4 '!F113</f>
        <v>3.9577294933546376E-3</v>
      </c>
      <c r="E109" s="45">
        <f t="shared" si="1"/>
        <v>2417997.1318129813</v>
      </c>
    </row>
    <row r="110" spans="1:5" s="39" customFormat="1" ht="13.8" x14ac:dyDescent="0.25">
      <c r="A110">
        <v>105</v>
      </c>
      <c r="B110" s="36" t="s">
        <v>112</v>
      </c>
      <c r="C110" s="45">
        <f>'PASO 2'!$C$8</f>
        <v>3054778170</v>
      </c>
      <c r="D110" s="47">
        <f>+'PASO 4 '!F114</f>
        <v>3.06227235081392E-3</v>
      </c>
      <c r="E110" s="45">
        <f t="shared" si="1"/>
        <v>1870912.5455721891</v>
      </c>
    </row>
    <row r="111" spans="1:5" s="39" customFormat="1" ht="13.8" x14ac:dyDescent="0.25">
      <c r="A111">
        <v>106</v>
      </c>
      <c r="B111" s="36" t="s">
        <v>113</v>
      </c>
      <c r="C111" s="45">
        <f>'PASO 2'!$C$8</f>
        <v>3054778170</v>
      </c>
      <c r="D111" s="47">
        <f>+'PASO 4 '!F115</f>
        <v>3.4597424038024121E-3</v>
      </c>
      <c r="E111" s="45">
        <f t="shared" si="1"/>
        <v>2113749.1137917871</v>
      </c>
    </row>
    <row r="112" spans="1:5" s="39" customFormat="1" ht="13.8" x14ac:dyDescent="0.25">
      <c r="A112">
        <v>107</v>
      </c>
      <c r="B112" s="36" t="s">
        <v>114</v>
      </c>
      <c r="C112" s="45">
        <f>'PASO 2'!$C$8</f>
        <v>3054778170</v>
      </c>
      <c r="D112" s="47">
        <f>+'PASO 4 '!F116</f>
        <v>5.3131139475731453E-3</v>
      </c>
      <c r="E112" s="45">
        <f t="shared" si="1"/>
        <v>3246076.900353794</v>
      </c>
    </row>
    <row r="113" spans="1:5" s="39" customFormat="1" ht="13.8" x14ac:dyDescent="0.25">
      <c r="A113">
        <v>108</v>
      </c>
      <c r="B113" s="36" t="s">
        <v>115</v>
      </c>
      <c r="C113" s="45">
        <f>'PASO 2'!$C$8</f>
        <v>3054778170</v>
      </c>
      <c r="D113" s="47">
        <f>+'PASO 4 '!F117</f>
        <v>4.3633715365583806E-3</v>
      </c>
      <c r="E113" s="45">
        <f t="shared" si="1"/>
        <v>2665826.4234955795</v>
      </c>
    </row>
    <row r="114" spans="1:5" s="39" customFormat="1" ht="13.8" x14ac:dyDescent="0.25">
      <c r="A114">
        <v>109</v>
      </c>
      <c r="B114" s="36" t="s">
        <v>116</v>
      </c>
      <c r="C114" s="45">
        <f>'PASO 2'!$C$8</f>
        <v>3054778170</v>
      </c>
      <c r="D114" s="47">
        <f>+'PASO 4 '!F118</f>
        <v>6.7198899862702284E-3</v>
      </c>
      <c r="E114" s="45">
        <f t="shared" si="1"/>
        <v>4105554.6469719787</v>
      </c>
    </row>
    <row r="115" spans="1:5" s="39" customFormat="1" ht="13.8" x14ac:dyDescent="0.25">
      <c r="A115">
        <v>110</v>
      </c>
      <c r="B115" s="36" t="s">
        <v>117</v>
      </c>
      <c r="C115" s="45">
        <f>'PASO 2'!$C$8</f>
        <v>3054778170</v>
      </c>
      <c r="D115" s="47">
        <f>+'PASO 4 '!F119</f>
        <v>3.4675156930133707E-3</v>
      </c>
      <c r="E115" s="45">
        <f t="shared" si="1"/>
        <v>2118498.2486299332</v>
      </c>
    </row>
    <row r="116" spans="1:5" s="39" customFormat="1" ht="13.8" x14ac:dyDescent="0.25">
      <c r="A116">
        <v>111</v>
      </c>
      <c r="B116" s="36" t="s">
        <v>118</v>
      </c>
      <c r="C116" s="45">
        <f>'PASO 2'!$C$8</f>
        <v>3054778170</v>
      </c>
      <c r="D116" s="47">
        <f>+'PASO 4 '!F120</f>
        <v>5.3445358590628088E-3</v>
      </c>
      <c r="E116" s="45">
        <f t="shared" si="1"/>
        <v>3265274.2942094533</v>
      </c>
    </row>
    <row r="117" spans="1:5" s="39" customFormat="1" ht="13.8" x14ac:dyDescent="0.25">
      <c r="A117">
        <v>112</v>
      </c>
      <c r="B117" s="36" t="s">
        <v>119</v>
      </c>
      <c r="C117" s="45">
        <f>'PASO 2'!$C$8</f>
        <v>3054778170</v>
      </c>
      <c r="D117" s="47">
        <f>+'PASO 4 '!F121</f>
        <v>4.5068401882932532E-3</v>
      </c>
      <c r="E117" s="45">
        <f t="shared" si="1"/>
        <v>2753479.4045753838</v>
      </c>
    </row>
    <row r="118" spans="1:5" s="39" customFormat="1" ht="13.8" x14ac:dyDescent="0.25">
      <c r="A118">
        <v>113</v>
      </c>
      <c r="B118" s="36" t="s">
        <v>120</v>
      </c>
      <c r="C118" s="45">
        <f>'PASO 2'!$C$8</f>
        <v>3054778170</v>
      </c>
      <c r="D118" s="47">
        <f>+'PASO 4 '!F122</f>
        <v>3.3712805644153742E-3</v>
      </c>
      <c r="E118" s="45">
        <f t="shared" si="1"/>
        <v>2059702.8546242728</v>
      </c>
    </row>
    <row r="119" spans="1:5" s="39" customFormat="1" ht="13.8" x14ac:dyDescent="0.25">
      <c r="A119">
        <v>114</v>
      </c>
      <c r="B119" s="36" t="s">
        <v>121</v>
      </c>
      <c r="C119" s="45">
        <f>'PASO 2'!$C$8</f>
        <v>3054778170</v>
      </c>
      <c r="D119" s="47">
        <f>+'PASO 4 '!F123</f>
        <v>5.6976677407039912E-3</v>
      </c>
      <c r="E119" s="45">
        <f t="shared" si="1"/>
        <v>3481022.2068431545</v>
      </c>
    </row>
    <row r="120" spans="1:5" s="39" customFormat="1" ht="13.8" x14ac:dyDescent="0.25">
      <c r="A120">
        <v>115</v>
      </c>
      <c r="B120" s="36" t="s">
        <v>122</v>
      </c>
      <c r="C120" s="45">
        <f>'PASO 2'!$C$8</f>
        <v>3054778170</v>
      </c>
      <c r="D120" s="47">
        <f>+'PASO 4 '!F124</f>
        <v>5.9011083870675017E-3</v>
      </c>
      <c r="E120" s="45">
        <f t="shared" si="1"/>
        <v>3605315.4159235433</v>
      </c>
    </row>
    <row r="121" spans="1:5" s="39" customFormat="1" ht="13.8" x14ac:dyDescent="0.25">
      <c r="A121">
        <v>116</v>
      </c>
      <c r="B121" s="36" t="s">
        <v>123</v>
      </c>
      <c r="C121" s="45">
        <f>'PASO 2'!$C$8</f>
        <v>3054778170</v>
      </c>
      <c r="D121" s="47">
        <f>+'PASO 4 '!F125</f>
        <v>5.1589886426921753E-3</v>
      </c>
      <c r="E121" s="45">
        <f t="shared" si="1"/>
        <v>3151913.1769947978</v>
      </c>
    </row>
    <row r="122" spans="1:5" s="39" customFormat="1" ht="13.8" x14ac:dyDescent="0.25">
      <c r="A122">
        <v>117</v>
      </c>
      <c r="B122" s="36" t="s">
        <v>124</v>
      </c>
      <c r="C122" s="45">
        <f>'PASO 2'!$C$8</f>
        <v>3054778170</v>
      </c>
      <c r="D122" s="47">
        <f>+'PASO 4 '!F126</f>
        <v>2.9498499181272436E-3</v>
      </c>
      <c r="E122" s="45">
        <f t="shared" si="1"/>
        <v>1802227.4269342783</v>
      </c>
    </row>
    <row r="123" spans="1:5" s="39" customFormat="1" ht="13.8" x14ac:dyDescent="0.25">
      <c r="A123">
        <v>118</v>
      </c>
      <c r="B123" s="36" t="s">
        <v>125</v>
      </c>
      <c r="C123" s="45">
        <f>'PASO 2'!$C$8</f>
        <v>3054778170</v>
      </c>
      <c r="D123" s="47">
        <f>+'PASO 4 '!F127</f>
        <v>3.179267926639489E-3</v>
      </c>
      <c r="E123" s="45">
        <f t="shared" si="1"/>
        <v>1942391.6517758947</v>
      </c>
    </row>
    <row r="124" spans="1:5" s="39" customFormat="1" ht="13.8" x14ac:dyDescent="0.25">
      <c r="A124">
        <v>119</v>
      </c>
      <c r="B124" s="36" t="s">
        <v>126</v>
      </c>
      <c r="C124" s="45">
        <f>'PASO 2'!$C$8</f>
        <v>3054778170</v>
      </c>
      <c r="D124" s="47">
        <f>+'PASO 4 '!F128</f>
        <v>2.1524471863500665E-3</v>
      </c>
      <c r="E124" s="45">
        <f t="shared" si="1"/>
        <v>1315049.735388021</v>
      </c>
    </row>
    <row r="125" spans="1:5" s="39" customFormat="1" ht="13.8" x14ac:dyDescent="0.25">
      <c r="A125">
        <v>120</v>
      </c>
      <c r="B125" s="36" t="s">
        <v>127</v>
      </c>
      <c r="C125" s="45">
        <f>'PASO 2'!$C$8</f>
        <v>3054778170</v>
      </c>
      <c r="D125" s="47">
        <f>+'PASO 4 '!F129</f>
        <v>5.5123170188346102E-3</v>
      </c>
      <c r="E125" s="45">
        <f t="shared" si="1"/>
        <v>3367781.1390510895</v>
      </c>
    </row>
    <row r="126" spans="1:5" s="39" customFormat="1" ht="13.8" x14ac:dyDescent="0.25">
      <c r="A126">
        <v>121</v>
      </c>
      <c r="B126" s="36" t="s">
        <v>128</v>
      </c>
      <c r="C126" s="45">
        <f>'PASO 2'!$C$8</f>
        <v>3054778170</v>
      </c>
      <c r="D126" s="47">
        <f>+'PASO 4 '!F130</f>
        <v>5.3218645706756785E-3</v>
      </c>
      <c r="E126" s="45">
        <f t="shared" si="1"/>
        <v>3251423.1428392972</v>
      </c>
    </row>
    <row r="127" spans="1:5" s="39" customFormat="1" ht="13.8" x14ac:dyDescent="0.25">
      <c r="A127">
        <v>122</v>
      </c>
      <c r="B127" s="36" t="s">
        <v>129</v>
      </c>
      <c r="C127" s="45">
        <f>'PASO 2'!$C$8</f>
        <v>3054778170</v>
      </c>
      <c r="D127" s="47">
        <f>+'PASO 4 '!F131</f>
        <v>3.4863976803794091E-3</v>
      </c>
      <c r="E127" s="45">
        <f t="shared" si="1"/>
        <v>2130034.3051923313</v>
      </c>
    </row>
    <row r="128" spans="1:5" s="39" customFormat="1" ht="13.8" x14ac:dyDescent="0.25">
      <c r="A128">
        <v>123</v>
      </c>
      <c r="B128" s="36" t="s">
        <v>130</v>
      </c>
      <c r="C128" s="45">
        <f>'PASO 2'!$C$8</f>
        <v>3054778170</v>
      </c>
      <c r="D128" s="47">
        <f>+'PASO 4 '!F132</f>
        <v>5.4314969230014297E-3</v>
      </c>
      <c r="E128" s="45">
        <f t="shared" si="1"/>
        <v>3318403.6461613881</v>
      </c>
    </row>
    <row r="129" spans="1:5" s="39" customFormat="1" ht="13.8" x14ac:dyDescent="0.25">
      <c r="A129">
        <v>124</v>
      </c>
      <c r="B129" s="36" t="s">
        <v>131</v>
      </c>
      <c r="C129" s="45">
        <f>'PASO 2'!$C$8</f>
        <v>3054778170</v>
      </c>
      <c r="D129" s="47">
        <f>+'PASO 4 '!F133</f>
        <v>3.2665778336611931E-3</v>
      </c>
      <c r="E129" s="45">
        <f t="shared" si="1"/>
        <v>1995734.1313748208</v>
      </c>
    </row>
    <row r="130" spans="1:5" s="39" customFormat="1" ht="13.8" x14ac:dyDescent="0.25">
      <c r="A130">
        <v>125</v>
      </c>
      <c r="B130" s="36" t="s">
        <v>132</v>
      </c>
      <c r="C130" s="45">
        <f>'PASO 2'!$C$8</f>
        <v>3054778170</v>
      </c>
      <c r="D130" s="47">
        <f>+'PASO 4 '!F134</f>
        <v>4.2988320924652991E-3</v>
      </c>
      <c r="E130" s="45">
        <f t="shared" si="1"/>
        <v>2626395.6865116837</v>
      </c>
    </row>
    <row r="131" spans="1:5" s="39" customFormat="1" ht="13.8" x14ac:dyDescent="0.25">
      <c r="A131">
        <v>126</v>
      </c>
      <c r="B131" s="36" t="s">
        <v>133</v>
      </c>
      <c r="C131" s="45">
        <f>'PASO 2'!$C$8</f>
        <v>3054778170</v>
      </c>
      <c r="D131" s="47">
        <f>+'PASO 4 '!F135</f>
        <v>4.5436166735318313E-3</v>
      </c>
      <c r="E131" s="45">
        <f t="shared" si="1"/>
        <v>2775948.205430611</v>
      </c>
    </row>
    <row r="132" spans="1:5" s="39" customFormat="1" ht="13.8" x14ac:dyDescent="0.25">
      <c r="A132">
        <v>127</v>
      </c>
      <c r="B132" s="36" t="s">
        <v>134</v>
      </c>
      <c r="C132" s="45">
        <f>'PASO 2'!$C$8</f>
        <v>3054778170</v>
      </c>
      <c r="D132" s="47">
        <f>+'PASO 4 '!F136</f>
        <v>4.067858704877263E-3</v>
      </c>
      <c r="E132" s="45">
        <f t="shared" si="1"/>
        <v>2485281.1940607075</v>
      </c>
    </row>
    <row r="133" spans="1:5" s="39" customFormat="1" ht="13.8" x14ac:dyDescent="0.25">
      <c r="A133">
        <v>128</v>
      </c>
      <c r="B133" s="36" t="s">
        <v>135</v>
      </c>
      <c r="C133" s="45">
        <f>'PASO 2'!$C$8</f>
        <v>3054778170</v>
      </c>
      <c r="D133" s="47">
        <f>+'PASO 4 '!F137</f>
        <v>4.927278299424325E-3</v>
      </c>
      <c r="E133" s="45">
        <f t="shared" si="1"/>
        <v>3010348.4373192303</v>
      </c>
    </row>
    <row r="134" spans="1:5" s="39" customFormat="1" ht="13.8" x14ac:dyDescent="0.25">
      <c r="A134">
        <v>129</v>
      </c>
      <c r="B134" s="36" t="s">
        <v>136</v>
      </c>
      <c r="C134" s="45">
        <f>'PASO 2'!$C$8</f>
        <v>3054778170</v>
      </c>
      <c r="D134" s="47">
        <f>+'PASO 4 '!F138</f>
        <v>4.5727278252842172E-3</v>
      </c>
      <c r="E134" s="45">
        <f t="shared" si="1"/>
        <v>2793733.82760596</v>
      </c>
    </row>
    <row r="135" spans="1:5" s="39" customFormat="1" ht="13.8" x14ac:dyDescent="0.25">
      <c r="A135">
        <v>130</v>
      </c>
      <c r="B135" s="36" t="s">
        <v>137</v>
      </c>
      <c r="C135" s="45">
        <f>'PASO 2'!$C$8</f>
        <v>3054778170</v>
      </c>
      <c r="D135" s="47">
        <f>+'PASO 4 '!F139</f>
        <v>6.2725485414461208E-3</v>
      </c>
      <c r="E135" s="45">
        <f t="shared" ref="E135:E198" si="2">+C135*(0.2*D135)</f>
        <v>3832248.8709349898</v>
      </c>
    </row>
    <row r="136" spans="1:5" s="39" customFormat="1" ht="13.8" x14ac:dyDescent="0.25">
      <c r="A136">
        <v>131</v>
      </c>
      <c r="B136" s="36" t="s">
        <v>138</v>
      </c>
      <c r="C136" s="45">
        <f>'PASO 2'!$C$8</f>
        <v>3054778170</v>
      </c>
      <c r="D136" s="47">
        <f>+'PASO 4 '!F140</f>
        <v>2.0616580602683403E-3</v>
      </c>
      <c r="E136" s="45">
        <f t="shared" si="2"/>
        <v>1259581.6073024543</v>
      </c>
    </row>
    <row r="137" spans="1:5" s="39" customFormat="1" ht="13.8" x14ac:dyDescent="0.25">
      <c r="A137">
        <v>132</v>
      </c>
      <c r="B137" s="36" t="s">
        <v>139</v>
      </c>
      <c r="C137" s="45">
        <f>'PASO 2'!$C$8</f>
        <v>3054778170</v>
      </c>
      <c r="D137" s="47">
        <f>+'PASO 4 '!F141</f>
        <v>7.6952800521479089E-3</v>
      </c>
      <c r="E137" s="45">
        <f t="shared" si="2"/>
        <v>4701474.7030675793</v>
      </c>
    </row>
    <row r="138" spans="1:5" s="39" customFormat="1" ht="13.8" x14ac:dyDescent="0.25">
      <c r="A138">
        <v>133</v>
      </c>
      <c r="B138" s="36" t="s">
        <v>140</v>
      </c>
      <c r="C138" s="45">
        <f>'PASO 2'!$C$8</f>
        <v>3054778170</v>
      </c>
      <c r="D138" s="47">
        <f>+'PASO 4 '!F142</f>
        <v>4.9334775938864846E-3</v>
      </c>
      <c r="E138" s="45">
        <f t="shared" si="2"/>
        <v>3014135.9311977122</v>
      </c>
    </row>
    <row r="139" spans="1:5" s="39" customFormat="1" ht="13.8" x14ac:dyDescent="0.25">
      <c r="A139">
        <v>134</v>
      </c>
      <c r="B139" s="36" t="s">
        <v>141</v>
      </c>
      <c r="C139" s="45">
        <f>'PASO 2'!$C$8</f>
        <v>3054778170</v>
      </c>
      <c r="D139" s="47">
        <f>+'PASO 4 '!F143</f>
        <v>5.2120375406830947E-3</v>
      </c>
      <c r="E139" s="45">
        <f t="shared" si="2"/>
        <v>3184323.7000998408</v>
      </c>
    </row>
    <row r="140" spans="1:5" s="39" customFormat="1" ht="13.8" x14ac:dyDescent="0.25">
      <c r="A140">
        <v>135</v>
      </c>
      <c r="B140" s="36" t="s">
        <v>142</v>
      </c>
      <c r="C140" s="45">
        <f>'PASO 2'!$C$8</f>
        <v>3054778170</v>
      </c>
      <c r="D140" s="47">
        <f>+'PASO 4 '!F144</f>
        <v>4.0513018586708664E-3</v>
      </c>
      <c r="E140" s="45">
        <f t="shared" si="2"/>
        <v>2475165.6955896378</v>
      </c>
    </row>
    <row r="141" spans="1:5" s="39" customFormat="1" ht="13.8" x14ac:dyDescent="0.25">
      <c r="A141">
        <v>136</v>
      </c>
      <c r="B141" s="36" t="s">
        <v>143</v>
      </c>
      <c r="C141" s="45">
        <f>'PASO 2'!$C$8</f>
        <v>3054778170</v>
      </c>
      <c r="D141" s="47">
        <f>+'PASO 4 '!F145</f>
        <v>4.5130566470882082E-3</v>
      </c>
      <c r="E141" s="45">
        <f t="shared" si="2"/>
        <v>2757277.3850996909</v>
      </c>
    </row>
    <row r="142" spans="1:5" s="39" customFormat="1" ht="13.8" x14ac:dyDescent="0.25">
      <c r="A142">
        <v>137</v>
      </c>
      <c r="B142" s="36" t="s">
        <v>144</v>
      </c>
      <c r="C142" s="45">
        <f>'PASO 2'!$C$8</f>
        <v>3054778170</v>
      </c>
      <c r="D142" s="47">
        <f>+'PASO 4 '!F146</f>
        <v>3.9455094758243303E-3</v>
      </c>
      <c r="E142" s="45">
        <f t="shared" si="2"/>
        <v>2410531.2432552618</v>
      </c>
    </row>
    <row r="143" spans="1:5" s="39" customFormat="1" ht="13.8" x14ac:dyDescent="0.25">
      <c r="A143">
        <v>138</v>
      </c>
      <c r="B143" s="36" t="s">
        <v>145</v>
      </c>
      <c r="C143" s="45">
        <f>'PASO 2'!$C$8</f>
        <v>3054778170</v>
      </c>
      <c r="D143" s="47">
        <f>+'PASO 4 '!F147</f>
        <v>5.0654370707901037E-3</v>
      </c>
      <c r="E143" s="45">
        <f t="shared" si="2"/>
        <v>3094757.3170716707</v>
      </c>
    </row>
    <row r="144" spans="1:5" s="39" customFormat="1" ht="13.8" x14ac:dyDescent="0.25">
      <c r="A144">
        <v>139</v>
      </c>
      <c r="B144" s="36" t="s">
        <v>146</v>
      </c>
      <c r="C144" s="45">
        <f>'PASO 2'!$C$8</f>
        <v>3054778170</v>
      </c>
      <c r="D144" s="47">
        <f>+'PASO 4 '!F148</f>
        <v>3.4063852363286256E-3</v>
      </c>
      <c r="E144" s="45">
        <f t="shared" si="2"/>
        <v>2081150.2517093956</v>
      </c>
    </row>
    <row r="145" spans="1:5" s="39" customFormat="1" ht="13.8" x14ac:dyDescent="0.25">
      <c r="A145">
        <v>140</v>
      </c>
      <c r="B145" s="36" t="s">
        <v>147</v>
      </c>
      <c r="C145" s="45">
        <f>'PASO 2'!$C$8</f>
        <v>3054778170</v>
      </c>
      <c r="D145" s="47">
        <f>+'PASO 4 '!F149</f>
        <v>4.9761847704099709E-3</v>
      </c>
      <c r="E145" s="45">
        <f t="shared" si="2"/>
        <v>3040228.1213069684</v>
      </c>
    </row>
    <row r="146" spans="1:5" s="39" customFormat="1" ht="13.8" x14ac:dyDescent="0.25">
      <c r="A146">
        <v>141</v>
      </c>
      <c r="B146" s="36" t="s">
        <v>148</v>
      </c>
      <c r="C146" s="45">
        <f>'PASO 2'!$C$8</f>
        <v>3054778170</v>
      </c>
      <c r="D146" s="47">
        <f>+'PASO 4 '!F150</f>
        <v>2.805945913728822E-3</v>
      </c>
      <c r="E146" s="45">
        <f t="shared" si="2"/>
        <v>1714308.4646919018</v>
      </c>
    </row>
    <row r="147" spans="1:5" s="39" customFormat="1" ht="13.8" x14ac:dyDescent="0.25">
      <c r="A147">
        <v>142</v>
      </c>
      <c r="B147" s="36" t="s">
        <v>149</v>
      </c>
      <c r="C147" s="45">
        <f>'PASO 2'!$C$8</f>
        <v>3054778170</v>
      </c>
      <c r="D147" s="47">
        <f>+'PASO 4 '!F151</f>
        <v>4.9450221798959569E-3</v>
      </c>
      <c r="E147" s="45">
        <f t="shared" si="2"/>
        <v>3021189.1610623966</v>
      </c>
    </row>
    <row r="148" spans="1:5" s="39" customFormat="1" ht="13.8" x14ac:dyDescent="0.25">
      <c r="A148">
        <v>143</v>
      </c>
      <c r="B148" s="36" t="s">
        <v>150</v>
      </c>
      <c r="C148" s="45">
        <f>'PASO 2'!$C$8</f>
        <v>3054778170</v>
      </c>
      <c r="D148" s="47">
        <f>+'PASO 4 '!F152</f>
        <v>3.2857138817868141E-3</v>
      </c>
      <c r="E148" s="45">
        <f t="shared" si="2"/>
        <v>2007425.4077896641</v>
      </c>
    </row>
    <row r="149" spans="1:5" s="39" customFormat="1" ht="13.8" x14ac:dyDescent="0.25">
      <c r="A149">
        <v>144</v>
      </c>
      <c r="B149" s="36" t="s">
        <v>151</v>
      </c>
      <c r="C149" s="45">
        <f>'PASO 2'!$C$8</f>
        <v>3054778170</v>
      </c>
      <c r="D149" s="47">
        <f>+'PASO 4 '!F153</f>
        <v>5.5511971727416846E-3</v>
      </c>
      <c r="E149" s="45">
        <f t="shared" si="2"/>
        <v>3391535.1881314036</v>
      </c>
    </row>
    <row r="150" spans="1:5" s="39" customFormat="1" ht="13.8" x14ac:dyDescent="0.25">
      <c r="A150">
        <v>145</v>
      </c>
      <c r="B150" s="36" t="s">
        <v>152</v>
      </c>
      <c r="C150" s="45">
        <f>'PASO 2'!$C$8</f>
        <v>3054778170</v>
      </c>
      <c r="D150" s="47">
        <f>+'PASO 4 '!F154</f>
        <v>3.8824884451480915E-3</v>
      </c>
      <c r="E150" s="45">
        <f t="shared" si="2"/>
        <v>2372028.1895031263</v>
      </c>
    </row>
    <row r="151" spans="1:5" s="39" customFormat="1" ht="13.8" x14ac:dyDescent="0.25">
      <c r="A151">
        <v>146</v>
      </c>
      <c r="B151" s="36" t="s">
        <v>153</v>
      </c>
      <c r="C151" s="45">
        <f>'PASO 2'!$C$8</f>
        <v>3054778170</v>
      </c>
      <c r="D151" s="47">
        <f>+'PASO 4 '!F155</f>
        <v>5.1679072081332158E-3</v>
      </c>
      <c r="E151" s="45">
        <f t="shared" si="2"/>
        <v>3157362.0247981991</v>
      </c>
    </row>
    <row r="152" spans="1:5" s="39" customFormat="1" ht="13.8" x14ac:dyDescent="0.25">
      <c r="A152">
        <v>147</v>
      </c>
      <c r="B152" s="36" t="s">
        <v>154</v>
      </c>
      <c r="C152" s="45">
        <f>'PASO 2'!$C$8</f>
        <v>3054778170</v>
      </c>
      <c r="D152" s="47">
        <f>+'PASO 4 '!F156</f>
        <v>3.404084475863111E-3</v>
      </c>
      <c r="E152" s="45">
        <f t="shared" si="2"/>
        <v>2079744.5891405048</v>
      </c>
    </row>
    <row r="153" spans="1:5" s="39" customFormat="1" ht="13.8" x14ac:dyDescent="0.25">
      <c r="A153">
        <v>148</v>
      </c>
      <c r="B153" s="36" t="s">
        <v>155</v>
      </c>
      <c r="C153" s="45">
        <f>'PASO 2'!$C$8</f>
        <v>3054778170</v>
      </c>
      <c r="D153" s="47">
        <f>+'PASO 4 '!F157</f>
        <v>4.4860878269564787E-3</v>
      </c>
      <c r="E153" s="45">
        <f t="shared" si="2"/>
        <v>2740800.6324978778</v>
      </c>
    </row>
    <row r="154" spans="1:5" s="39" customFormat="1" ht="13.8" x14ac:dyDescent="0.25">
      <c r="A154">
        <v>149</v>
      </c>
      <c r="B154" s="36" t="s">
        <v>156</v>
      </c>
      <c r="C154" s="45">
        <f>'PASO 2'!$C$8</f>
        <v>3054778170</v>
      </c>
      <c r="D154" s="47">
        <f>+'PASO 4 '!F158</f>
        <v>4.6025201873330646E-3</v>
      </c>
      <c r="E154" s="45">
        <f t="shared" si="2"/>
        <v>2811935.6390498714</v>
      </c>
    </row>
    <row r="155" spans="1:5" s="39" customFormat="1" ht="13.8" x14ac:dyDescent="0.25">
      <c r="A155">
        <v>150</v>
      </c>
      <c r="B155" s="36" t="s">
        <v>157</v>
      </c>
      <c r="C155" s="45">
        <f>'PASO 2'!$C$8</f>
        <v>3054778170</v>
      </c>
      <c r="D155" s="47">
        <f>+'PASO 4 '!F159</f>
        <v>4.0778658466584386E-3</v>
      </c>
      <c r="E155" s="45">
        <f t="shared" si="2"/>
        <v>2491395.1137121534</v>
      </c>
    </row>
    <row r="156" spans="1:5" s="39" customFormat="1" ht="13.8" x14ac:dyDescent="0.25">
      <c r="A156">
        <v>151</v>
      </c>
      <c r="B156" s="36" t="s">
        <v>158</v>
      </c>
      <c r="C156" s="45">
        <f>'PASO 2'!$C$8</f>
        <v>3054778170</v>
      </c>
      <c r="D156" s="47">
        <f>+'PASO 4 '!F160</f>
        <v>4.9665304109095774E-3</v>
      </c>
      <c r="E156" s="45">
        <f t="shared" si="2"/>
        <v>3034329.7359775417</v>
      </c>
    </row>
    <row r="157" spans="1:5" s="39" customFormat="1" ht="13.8" x14ac:dyDescent="0.25">
      <c r="A157">
        <v>152</v>
      </c>
      <c r="B157" s="36" t="s">
        <v>159</v>
      </c>
      <c r="C157" s="45">
        <f>'PASO 2'!$C$8</f>
        <v>3054778170</v>
      </c>
      <c r="D157" s="47">
        <f>+'PASO 4 '!F161</f>
        <v>4.32782466148435E-3</v>
      </c>
      <c r="E157" s="45">
        <f t="shared" si="2"/>
        <v>2644108.8598980065</v>
      </c>
    </row>
    <row r="158" spans="1:5" s="39" customFormat="1" ht="13.8" x14ac:dyDescent="0.25">
      <c r="A158">
        <v>153</v>
      </c>
      <c r="B158" s="36" t="s">
        <v>160</v>
      </c>
      <c r="C158" s="45">
        <f>'PASO 2'!$C$8</f>
        <v>3054778170</v>
      </c>
      <c r="D158" s="47">
        <f>+'PASO 4 '!F162</f>
        <v>5.9533169064152312E-3</v>
      </c>
      <c r="E158" s="45">
        <f t="shared" si="2"/>
        <v>3637212.5049618366</v>
      </c>
    </row>
    <row r="159" spans="1:5" s="39" customFormat="1" ht="13.8" x14ac:dyDescent="0.25">
      <c r="A159">
        <v>154</v>
      </c>
      <c r="B159" s="36" t="s">
        <v>161</v>
      </c>
      <c r="C159" s="45">
        <f>'PASO 2'!$C$8</f>
        <v>3054778170</v>
      </c>
      <c r="D159" s="47">
        <f>+'PASO 4 '!F163</f>
        <v>3.8144821786228037E-3</v>
      </c>
      <c r="E159" s="45">
        <f t="shared" si="2"/>
        <v>2330479.3778221966</v>
      </c>
    </row>
    <row r="160" spans="1:5" s="39" customFormat="1" ht="13.8" x14ac:dyDescent="0.25">
      <c r="A160">
        <v>155</v>
      </c>
      <c r="B160" s="36" t="s">
        <v>162</v>
      </c>
      <c r="C160" s="45">
        <f>'PASO 2'!$C$8</f>
        <v>3054778170</v>
      </c>
      <c r="D160" s="47">
        <f>+'PASO 4 '!F164</f>
        <v>5.0246936918730035E-3</v>
      </c>
      <c r="E160" s="45">
        <f t="shared" si="2"/>
        <v>3069864.9201740716</v>
      </c>
    </row>
    <row r="161" spans="1:5" s="39" customFormat="1" ht="13.8" x14ac:dyDescent="0.25">
      <c r="A161">
        <v>156</v>
      </c>
      <c r="B161" s="36" t="s">
        <v>163</v>
      </c>
      <c r="C161" s="45">
        <f>'PASO 2'!$C$8</f>
        <v>3054778170</v>
      </c>
      <c r="D161" s="47">
        <f>+'PASO 4 '!F165</f>
        <v>4.2330280082639414E-3</v>
      </c>
      <c r="E161" s="45">
        <f t="shared" si="2"/>
        <v>2586192.3105286537</v>
      </c>
    </row>
    <row r="162" spans="1:5" s="39" customFormat="1" ht="13.8" x14ac:dyDescent="0.25">
      <c r="A162">
        <v>157</v>
      </c>
      <c r="B162" s="36" t="s">
        <v>164</v>
      </c>
      <c r="C162" s="45">
        <f>'PASO 2'!$C$8</f>
        <v>3054778170</v>
      </c>
      <c r="D162" s="47">
        <f>+'PASO 4 '!F166</f>
        <v>3.676294887558179E-3</v>
      </c>
      <c r="E162" s="45">
        <f t="shared" si="2"/>
        <v>2246053.0737990658</v>
      </c>
    </row>
    <row r="163" spans="1:5" s="39" customFormat="1" ht="13.8" x14ac:dyDescent="0.25">
      <c r="A163">
        <v>158</v>
      </c>
      <c r="B163" s="36" t="s">
        <v>165</v>
      </c>
      <c r="C163" s="45">
        <f>'PASO 2'!$C$8</f>
        <v>3054778170</v>
      </c>
      <c r="D163" s="47">
        <f>+'PASO 4 '!F167</f>
        <v>4.8056361735144349E-3</v>
      </c>
      <c r="E163" s="45">
        <f t="shared" si="2"/>
        <v>2936030.4951628456</v>
      </c>
    </row>
    <row r="164" spans="1:5" s="39" customFormat="1" ht="13.8" x14ac:dyDescent="0.25">
      <c r="A164">
        <v>159</v>
      </c>
      <c r="B164" s="36" t="s">
        <v>166</v>
      </c>
      <c r="C164" s="45">
        <f>'PASO 2'!$C$8</f>
        <v>3054778170</v>
      </c>
      <c r="D164" s="47">
        <f>+'PASO 4 '!F168</f>
        <v>3.6780621396448878E-3</v>
      </c>
      <c r="E164" s="45">
        <f t="shared" si="2"/>
        <v>2247132.786418139</v>
      </c>
    </row>
    <row r="165" spans="1:5" s="39" customFormat="1" ht="13.8" x14ac:dyDescent="0.25">
      <c r="A165">
        <v>160</v>
      </c>
      <c r="B165" s="36" t="s">
        <v>167</v>
      </c>
      <c r="C165" s="45">
        <f>'PASO 2'!$C$8</f>
        <v>3054778170</v>
      </c>
      <c r="D165" s="47">
        <f>+'PASO 4 '!F169</f>
        <v>6.6101325497209713E-3</v>
      </c>
      <c r="E165" s="45">
        <f t="shared" si="2"/>
        <v>4038497.7227388127</v>
      </c>
    </row>
    <row r="166" spans="1:5" s="39" customFormat="1" ht="13.8" x14ac:dyDescent="0.25">
      <c r="A166">
        <v>161</v>
      </c>
      <c r="B166" s="36" t="s">
        <v>168</v>
      </c>
      <c r="C166" s="45">
        <f>'PASO 2'!$C$8</f>
        <v>3054778170</v>
      </c>
      <c r="D166" s="47">
        <f>+'PASO 4 '!F170</f>
        <v>3.6286253605419148E-3</v>
      </c>
      <c r="E166" s="45">
        <f t="shared" si="2"/>
        <v>2216929.1076983642</v>
      </c>
    </row>
    <row r="167" spans="1:5" s="39" customFormat="1" ht="13.8" x14ac:dyDescent="0.25">
      <c r="A167">
        <v>162</v>
      </c>
      <c r="B167" s="36" t="s">
        <v>169</v>
      </c>
      <c r="C167" s="45">
        <f>'PASO 2'!$C$8</f>
        <v>3054778170</v>
      </c>
      <c r="D167" s="47">
        <f>+'PASO 4 '!F171</f>
        <v>4.4874311690133598E-3</v>
      </c>
      <c r="E167" s="45">
        <f t="shared" si="2"/>
        <v>2741621.3548959182</v>
      </c>
    </row>
    <row r="168" spans="1:5" s="39" customFormat="1" ht="13.8" x14ac:dyDescent="0.25">
      <c r="A168">
        <v>163</v>
      </c>
      <c r="B168" s="36" t="s">
        <v>170</v>
      </c>
      <c r="C168" s="45">
        <f>'PASO 2'!$C$8</f>
        <v>3054778170</v>
      </c>
      <c r="D168" s="47">
        <f>+'PASO 4 '!F172</f>
        <v>3.6779064688459667E-3</v>
      </c>
      <c r="E168" s="45">
        <f t="shared" si="2"/>
        <v>2247037.6784664886</v>
      </c>
    </row>
    <row r="169" spans="1:5" s="39" customFormat="1" ht="13.8" x14ac:dyDescent="0.25">
      <c r="A169">
        <v>164</v>
      </c>
      <c r="B169" s="36" t="s">
        <v>171</v>
      </c>
      <c r="C169" s="45">
        <f>'PASO 2'!$C$8</f>
        <v>3054778170</v>
      </c>
      <c r="D169" s="47">
        <f>+'PASO 4 '!F173</f>
        <v>5.2513457263107192E-3</v>
      </c>
      <c r="E169" s="45">
        <f t="shared" si="2"/>
        <v>3208339.2575713559</v>
      </c>
    </row>
    <row r="170" spans="1:5" s="39" customFormat="1" ht="13.8" x14ac:dyDescent="0.25">
      <c r="A170">
        <v>165</v>
      </c>
      <c r="B170" s="36" t="s">
        <v>172</v>
      </c>
      <c r="C170" s="45">
        <f>'PASO 2'!$C$8</f>
        <v>3054778170</v>
      </c>
      <c r="D170" s="47">
        <f>+'PASO 4 '!F174</f>
        <v>4.9793766090445056E-3</v>
      </c>
      <c r="E170" s="45">
        <f t="shared" si="2"/>
        <v>3042178.1931035561</v>
      </c>
    </row>
    <row r="171" spans="1:5" s="39" customFormat="1" ht="13.8" x14ac:dyDescent="0.25">
      <c r="A171">
        <v>166</v>
      </c>
      <c r="B171" s="36" t="s">
        <v>173</v>
      </c>
      <c r="C171" s="45">
        <f>'PASO 2'!$C$8</f>
        <v>3054778170</v>
      </c>
      <c r="D171" s="47">
        <f>+'PASO 4 '!F175</f>
        <v>6.0006014721046483E-3</v>
      </c>
      <c r="E171" s="45">
        <f t="shared" si="2"/>
        <v>3666101.276771029</v>
      </c>
    </row>
    <row r="172" spans="1:5" s="39" customFormat="1" ht="13.8" x14ac:dyDescent="0.25">
      <c r="A172">
        <v>167</v>
      </c>
      <c r="B172" s="36" t="s">
        <v>174</v>
      </c>
      <c r="C172" s="45">
        <f>'PASO 2'!$C$8</f>
        <v>3054778170</v>
      </c>
      <c r="D172" s="47">
        <f>+'PASO 4 '!F176</f>
        <v>4.6260236215481081E-3</v>
      </c>
      <c r="E172" s="45">
        <f t="shared" si="2"/>
        <v>2826295.1946019004</v>
      </c>
    </row>
    <row r="173" spans="1:5" s="39" customFormat="1" ht="13.8" x14ac:dyDescent="0.25">
      <c r="A173">
        <v>168</v>
      </c>
      <c r="B173" s="36" t="s">
        <v>175</v>
      </c>
      <c r="C173" s="45">
        <f>'PASO 2'!$C$8</f>
        <v>3054778170</v>
      </c>
      <c r="D173" s="47">
        <f>+'PASO 4 '!F177</f>
        <v>6.3963010832774779E-3</v>
      </c>
      <c r="E173" s="45">
        <f t="shared" si="2"/>
        <v>3907856.1835886785</v>
      </c>
    </row>
    <row r="174" spans="1:5" s="39" customFormat="1" ht="13.8" x14ac:dyDescent="0.25">
      <c r="A174">
        <v>169</v>
      </c>
      <c r="B174" s="36" t="s">
        <v>176</v>
      </c>
      <c r="C174" s="45">
        <f>'PASO 2'!$C$8</f>
        <v>3054778170</v>
      </c>
      <c r="D174" s="47">
        <f>+'PASO 4 '!F178</f>
        <v>6.6050679729492343E-3</v>
      </c>
      <c r="E174" s="45">
        <f t="shared" si="2"/>
        <v>4035403.4910262949</v>
      </c>
    </row>
    <row r="175" spans="1:5" s="39" customFormat="1" ht="13.8" x14ac:dyDescent="0.25">
      <c r="A175">
        <v>170</v>
      </c>
      <c r="B175" s="36" t="s">
        <v>177</v>
      </c>
      <c r="C175" s="45">
        <f>'PASO 2'!$C$8</f>
        <v>3054778170</v>
      </c>
      <c r="D175" s="47">
        <f>+'PASO 4 '!F179</f>
        <v>4.3239699016693056E-3</v>
      </c>
      <c r="E175" s="45">
        <f t="shared" si="2"/>
        <v>2641753.7726712883</v>
      </c>
    </row>
    <row r="176" spans="1:5" s="39" customFormat="1" ht="13.8" x14ac:dyDescent="0.25">
      <c r="A176">
        <v>171</v>
      </c>
      <c r="B176" s="36" t="s">
        <v>178</v>
      </c>
      <c r="C176" s="45">
        <f>'PASO 2'!$C$8</f>
        <v>3054778170</v>
      </c>
      <c r="D176" s="47">
        <f>+'PASO 4 '!F180</f>
        <v>4.3935801310549293E-3</v>
      </c>
      <c r="E176" s="45">
        <f t="shared" si="2"/>
        <v>2684282.5344984676</v>
      </c>
    </row>
    <row r="177" spans="1:5" s="39" customFormat="1" ht="13.8" x14ac:dyDescent="0.25">
      <c r="A177">
        <v>172</v>
      </c>
      <c r="B177" s="36" t="s">
        <v>179</v>
      </c>
      <c r="C177" s="45">
        <f>'PASO 2'!$C$8</f>
        <v>3054778170</v>
      </c>
      <c r="D177" s="47">
        <f>+'PASO 4 '!F181</f>
        <v>6.3975607748186381E-3</v>
      </c>
      <c r="E177" s="45">
        <f t="shared" si="2"/>
        <v>3908625.7992328522</v>
      </c>
    </row>
    <row r="178" spans="1:5" s="39" customFormat="1" ht="13.8" x14ac:dyDescent="0.25">
      <c r="A178">
        <v>173</v>
      </c>
      <c r="B178" s="36" t="s">
        <v>180</v>
      </c>
      <c r="C178" s="45">
        <f>'PASO 2'!$C$8</f>
        <v>3054778170</v>
      </c>
      <c r="D178" s="47">
        <f>+'PASO 4 '!F182</f>
        <v>4.2865613025234476E-3</v>
      </c>
      <c r="E178" s="45">
        <f t="shared" si="2"/>
        <v>2618898.778263079</v>
      </c>
    </row>
    <row r="179" spans="1:5" s="39" customFormat="1" ht="13.8" x14ac:dyDescent="0.25">
      <c r="A179">
        <v>174</v>
      </c>
      <c r="B179" s="36" t="s">
        <v>181</v>
      </c>
      <c r="C179" s="45">
        <f>'PASO 2'!$C$8</f>
        <v>3054778170</v>
      </c>
      <c r="D179" s="47">
        <f>+'PASO 4 '!F183</f>
        <v>3.3907103274217437E-3</v>
      </c>
      <c r="E179" s="45">
        <f t="shared" si="2"/>
        <v>2071573.5778002993</v>
      </c>
    </row>
    <row r="180" spans="1:5" s="39" customFormat="1" ht="13.8" x14ac:dyDescent="0.25">
      <c r="A180">
        <v>175</v>
      </c>
      <c r="B180" s="36" t="s">
        <v>182</v>
      </c>
      <c r="C180" s="45">
        <f>'PASO 2'!$C$8</f>
        <v>3054778170</v>
      </c>
      <c r="D180" s="47">
        <f>+'PASO 4 '!F184</f>
        <v>6.0483272255889538E-3</v>
      </c>
      <c r="E180" s="45">
        <f t="shared" si="2"/>
        <v>3695259.5947491606</v>
      </c>
    </row>
    <row r="181" spans="1:5" s="39" customFormat="1" ht="13.8" x14ac:dyDescent="0.25">
      <c r="A181">
        <v>176</v>
      </c>
      <c r="B181" s="36" t="s">
        <v>183</v>
      </c>
      <c r="C181" s="45">
        <f>'PASO 2'!$C$8</f>
        <v>3054778170</v>
      </c>
      <c r="D181" s="47">
        <f>+'PASO 4 '!F185</f>
        <v>3.5856899484895352E-3</v>
      </c>
      <c r="E181" s="45">
        <f t="shared" si="2"/>
        <v>2190697.4758068514</v>
      </c>
    </row>
    <row r="182" spans="1:5" s="39" customFormat="1" ht="13.8" x14ac:dyDescent="0.25">
      <c r="A182">
        <v>177</v>
      </c>
      <c r="B182" s="36" t="s">
        <v>184</v>
      </c>
      <c r="C182" s="45">
        <f>'PASO 2'!$C$8</f>
        <v>3054778170</v>
      </c>
      <c r="D182" s="47">
        <f>+'PASO 4 '!F186</f>
        <v>1.1069762939892562E-2</v>
      </c>
      <c r="E182" s="45">
        <f t="shared" si="2"/>
        <v>6763134.0351717649</v>
      </c>
    </row>
    <row r="183" spans="1:5" s="39" customFormat="1" ht="13.8" x14ac:dyDescent="0.25">
      <c r="A183">
        <v>178</v>
      </c>
      <c r="B183" s="36" t="s">
        <v>185</v>
      </c>
      <c r="C183" s="45">
        <f>'PASO 2'!$C$8</f>
        <v>3054778170</v>
      </c>
      <c r="D183" s="47">
        <f>+'PASO 4 '!F187</f>
        <v>2.898947158153422E-3</v>
      </c>
      <c r="E183" s="45">
        <f t="shared" si="2"/>
        <v>1771128.0989421224</v>
      </c>
    </row>
    <row r="184" spans="1:5" s="39" customFormat="1" ht="13.8" x14ac:dyDescent="0.25">
      <c r="A184">
        <v>179</v>
      </c>
      <c r="B184" s="36" t="s">
        <v>186</v>
      </c>
      <c r="C184" s="45">
        <f>'PASO 2'!$C$8</f>
        <v>3054778170</v>
      </c>
      <c r="D184" s="47">
        <f>+'PASO 4 '!F188</f>
        <v>4.218294108020086E-3</v>
      </c>
      <c r="E184" s="45">
        <f t="shared" si="2"/>
        <v>2577190.551163876</v>
      </c>
    </row>
    <row r="185" spans="1:5" s="39" customFormat="1" ht="13.8" x14ac:dyDescent="0.25">
      <c r="A185">
        <v>180</v>
      </c>
      <c r="B185" s="36" t="s">
        <v>187</v>
      </c>
      <c r="C185" s="45">
        <f>'PASO 2'!$C$8</f>
        <v>3054778170</v>
      </c>
      <c r="D185" s="47">
        <f>+'PASO 4 '!F189</f>
        <v>6.3347943318892326E-3</v>
      </c>
      <c r="E185" s="45">
        <f t="shared" si="2"/>
        <v>3870278.2872989927</v>
      </c>
    </row>
    <row r="186" spans="1:5" s="39" customFormat="1" ht="13.8" x14ac:dyDescent="0.25">
      <c r="A186">
        <v>181</v>
      </c>
      <c r="B186" s="36" t="s">
        <v>188</v>
      </c>
      <c r="C186" s="45">
        <f>'PASO 2'!$C$8</f>
        <v>3054778170</v>
      </c>
      <c r="D186" s="47">
        <f>+'PASO 4 '!F190</f>
        <v>4.2063526049512046E-3</v>
      </c>
      <c r="E186" s="45">
        <f t="shared" si="2"/>
        <v>2569894.8225855147</v>
      </c>
    </row>
    <row r="187" spans="1:5" s="39" customFormat="1" ht="13.8" x14ac:dyDescent="0.25">
      <c r="A187">
        <v>182</v>
      </c>
      <c r="B187" s="36" t="s">
        <v>189</v>
      </c>
      <c r="C187" s="45">
        <f>'PASO 2'!$C$8</f>
        <v>3054778170</v>
      </c>
      <c r="D187" s="47">
        <f>+'PASO 4 '!F191</f>
        <v>5.3344612981981177E-3</v>
      </c>
      <c r="E187" s="45">
        <f t="shared" si="2"/>
        <v>3259119.1844890947</v>
      </c>
    </row>
    <row r="188" spans="1:5" s="39" customFormat="1" ht="13.8" x14ac:dyDescent="0.25">
      <c r="A188">
        <v>183</v>
      </c>
      <c r="B188" s="36" t="s">
        <v>190</v>
      </c>
      <c r="C188" s="45">
        <f>'PASO 2'!$C$8</f>
        <v>3054778170</v>
      </c>
      <c r="D188" s="47">
        <f>+'PASO 4 '!F192</f>
        <v>3.6337189821858164E-3</v>
      </c>
      <c r="E188" s="45">
        <f t="shared" si="2"/>
        <v>2220041.0845391704</v>
      </c>
    </row>
    <row r="189" spans="1:5" s="39" customFormat="1" ht="13.8" x14ac:dyDescent="0.25">
      <c r="A189">
        <v>184</v>
      </c>
      <c r="B189" s="36" t="s">
        <v>191</v>
      </c>
      <c r="C189" s="45">
        <f>'PASO 2'!$C$8</f>
        <v>3054778170</v>
      </c>
      <c r="D189" s="47">
        <f>+'PASO 4 '!F193</f>
        <v>3.8789824985774146E-3</v>
      </c>
      <c r="E189" s="45">
        <f t="shared" si="2"/>
        <v>2369886.2116932687</v>
      </c>
    </row>
    <row r="190" spans="1:5" s="39" customFormat="1" ht="13.8" x14ac:dyDescent="0.25">
      <c r="A190">
        <v>185</v>
      </c>
      <c r="B190" s="36" t="s">
        <v>192</v>
      </c>
      <c r="C190" s="45">
        <f>'PASO 2'!$C$8</f>
        <v>3054778170</v>
      </c>
      <c r="D190" s="47">
        <f>+'PASO 4 '!F194</f>
        <v>3.1246110278310905E-3</v>
      </c>
      <c r="E190" s="45">
        <f t="shared" si="2"/>
        <v>1908998.7115119356</v>
      </c>
    </row>
    <row r="191" spans="1:5" s="39" customFormat="1" ht="13.8" x14ac:dyDescent="0.25">
      <c r="A191">
        <v>186</v>
      </c>
      <c r="B191" s="36" t="s">
        <v>193</v>
      </c>
      <c r="C191" s="45">
        <f>'PASO 2'!$C$8</f>
        <v>3054778170</v>
      </c>
      <c r="D191" s="47">
        <f>+'PASO 4 '!F195</f>
        <v>3.8428124350174684E-3</v>
      </c>
      <c r="E191" s="45">
        <f t="shared" si="2"/>
        <v>2347787.9075791813</v>
      </c>
    </row>
    <row r="192" spans="1:5" s="39" customFormat="1" ht="13.8" x14ac:dyDescent="0.25">
      <c r="A192">
        <v>187</v>
      </c>
      <c r="B192" s="36" t="s">
        <v>194</v>
      </c>
      <c r="C192" s="45">
        <f>'PASO 2'!$C$8</f>
        <v>3054778170</v>
      </c>
      <c r="D192" s="47">
        <f>+'PASO 4 '!F196</f>
        <v>5.7152455254547751E-3</v>
      </c>
      <c r="E192" s="45">
        <f t="shared" si="2"/>
        <v>3491761.453469885</v>
      </c>
    </row>
    <row r="193" spans="1:5" s="39" customFormat="1" ht="13.8" x14ac:dyDescent="0.25">
      <c r="A193">
        <v>188</v>
      </c>
      <c r="B193" s="36" t="s">
        <v>195</v>
      </c>
      <c r="C193" s="45">
        <f>'PASO 2'!$C$8</f>
        <v>3054778170</v>
      </c>
      <c r="D193" s="47">
        <f>+'PASO 4 '!F197</f>
        <v>5.8537321902382968E-3</v>
      </c>
      <c r="E193" s="45">
        <f t="shared" si="2"/>
        <v>3576370.6615532474</v>
      </c>
    </row>
    <row r="194" spans="1:5" s="39" customFormat="1" ht="13.8" x14ac:dyDescent="0.25">
      <c r="A194">
        <v>189</v>
      </c>
      <c r="B194" s="36" t="s">
        <v>196</v>
      </c>
      <c r="C194" s="45">
        <f>'PASO 2'!$C$8</f>
        <v>3054778170</v>
      </c>
      <c r="D194" s="47">
        <f>+'PASO 4 '!F198</f>
        <v>3.431992824854898E-3</v>
      </c>
      <c r="E194" s="45">
        <f t="shared" si="2"/>
        <v>2096795.3521926755</v>
      </c>
    </row>
    <row r="195" spans="1:5" s="39" customFormat="1" ht="13.8" x14ac:dyDescent="0.25">
      <c r="A195">
        <v>190</v>
      </c>
      <c r="B195" s="36" t="s">
        <v>197</v>
      </c>
      <c r="C195" s="45">
        <f>'PASO 2'!$C$8</f>
        <v>3054778170</v>
      </c>
      <c r="D195" s="47">
        <f>+'PASO 4 '!F199</f>
        <v>6.363574656738231E-3</v>
      </c>
      <c r="E195" s="45">
        <f t="shared" si="2"/>
        <v>3887861.7889138386</v>
      </c>
    </row>
    <row r="196" spans="1:5" s="39" customFormat="1" ht="13.8" x14ac:dyDescent="0.25">
      <c r="A196">
        <v>191</v>
      </c>
      <c r="B196" s="36" t="s">
        <v>198</v>
      </c>
      <c r="C196" s="45">
        <f>'PASO 2'!$C$8</f>
        <v>3054778170</v>
      </c>
      <c r="D196" s="47">
        <f>+'PASO 4 '!F200</f>
        <v>3.9718006265150527E-3</v>
      </c>
      <c r="E196" s="45">
        <f t="shared" si="2"/>
        <v>2426593.9698941014</v>
      </c>
    </row>
    <row r="197" spans="1:5" s="39" customFormat="1" ht="13.8" x14ac:dyDescent="0.25">
      <c r="A197">
        <v>192</v>
      </c>
      <c r="B197" s="36" t="s">
        <v>199</v>
      </c>
      <c r="C197" s="45">
        <f>'PASO 2'!$C$8</f>
        <v>3054778170</v>
      </c>
      <c r="D197" s="47">
        <f>+'PASO 4 '!F201</f>
        <v>4.3285320562240414E-3</v>
      </c>
      <c r="E197" s="45">
        <f t="shared" si="2"/>
        <v>2644541.0466996832</v>
      </c>
    </row>
    <row r="198" spans="1:5" s="39" customFormat="1" ht="13.8" x14ac:dyDescent="0.25">
      <c r="A198">
        <v>193</v>
      </c>
      <c r="B198" s="36" t="s">
        <v>200</v>
      </c>
      <c r="C198" s="45">
        <f>'PASO 2'!$C$8</f>
        <v>3054778170</v>
      </c>
      <c r="D198" s="47">
        <f>+'PASO 4 '!F202</f>
        <v>3.8463666194542044E-3</v>
      </c>
      <c r="E198" s="45">
        <f t="shared" si="2"/>
        <v>2349959.3565850803</v>
      </c>
    </row>
    <row r="199" spans="1:5" s="39" customFormat="1" ht="13.8" x14ac:dyDescent="0.25">
      <c r="A199">
        <v>194</v>
      </c>
      <c r="B199" s="36" t="s">
        <v>201</v>
      </c>
      <c r="C199" s="45">
        <f>'PASO 2'!$C$8</f>
        <v>3054778170</v>
      </c>
      <c r="D199" s="47">
        <f>+'PASO 4 '!F203</f>
        <v>7.8652198520927571E-3</v>
      </c>
      <c r="E199" s="45">
        <f t="shared" ref="E199:E217" si="3">+C199*(0.2*D199)</f>
        <v>4805300.3812847175</v>
      </c>
    </row>
    <row r="200" spans="1:5" s="39" customFormat="1" ht="13.8" x14ac:dyDescent="0.25">
      <c r="A200">
        <v>195</v>
      </c>
      <c r="B200" s="36" t="s">
        <v>202</v>
      </c>
      <c r="C200" s="45">
        <f>'PASO 2'!$C$8</f>
        <v>3054778170</v>
      </c>
      <c r="D200" s="47">
        <f>+'PASO 4 '!F204</f>
        <v>4.7973210463600055E-3</v>
      </c>
      <c r="E200" s="45">
        <f t="shared" si="3"/>
        <v>2930950.3213804206</v>
      </c>
    </row>
    <row r="201" spans="1:5" s="39" customFormat="1" ht="13.8" x14ac:dyDescent="0.25">
      <c r="A201">
        <v>196</v>
      </c>
      <c r="B201" s="36" t="s">
        <v>203</v>
      </c>
      <c r="C201" s="45">
        <f>'PASO 2'!$C$8</f>
        <v>3054778170</v>
      </c>
      <c r="D201" s="47">
        <f>+'PASO 4 '!F205</f>
        <v>4.4812527017667921E-3</v>
      </c>
      <c r="E201" s="45">
        <f t="shared" si="3"/>
        <v>2737846.5855221436</v>
      </c>
    </row>
    <row r="202" spans="1:5" s="39" customFormat="1" ht="13.8" x14ac:dyDescent="0.25">
      <c r="A202">
        <v>197</v>
      </c>
      <c r="B202" s="36" t="s">
        <v>204</v>
      </c>
      <c r="C202" s="45">
        <f>'PASO 2'!$C$8</f>
        <v>3054778170</v>
      </c>
      <c r="D202" s="47">
        <f>+'PASO 4 '!F206</f>
        <v>5.7015703311611363E-3</v>
      </c>
      <c r="E202" s="45">
        <f t="shared" si="3"/>
        <v>3483406.5164701422</v>
      </c>
    </row>
    <row r="203" spans="1:5" s="39" customFormat="1" ht="13.8" x14ac:dyDescent="0.25">
      <c r="A203">
        <v>198</v>
      </c>
      <c r="B203" s="36" t="s">
        <v>205</v>
      </c>
      <c r="C203" s="45">
        <f>'PASO 2'!$C$8</f>
        <v>3054778170</v>
      </c>
      <c r="D203" s="47">
        <f>+'PASO 4 '!F207</f>
        <v>5.1444662339163354E-3</v>
      </c>
      <c r="E203" s="45">
        <f t="shared" si="3"/>
        <v>3143040.629533947</v>
      </c>
    </row>
    <row r="204" spans="1:5" s="39" customFormat="1" ht="13.8" x14ac:dyDescent="0.25">
      <c r="A204">
        <v>199</v>
      </c>
      <c r="B204" s="36" t="s">
        <v>206</v>
      </c>
      <c r="C204" s="45">
        <f>'PASO 2'!$C$8</f>
        <v>3054778170</v>
      </c>
      <c r="D204" s="47">
        <f>+'PASO 4 '!F208</f>
        <v>4.3247681844776733E-3</v>
      </c>
      <c r="E204" s="45">
        <f t="shared" si="3"/>
        <v>2642241.4880505861</v>
      </c>
    </row>
    <row r="205" spans="1:5" s="39" customFormat="1" ht="13.8" x14ac:dyDescent="0.25">
      <c r="A205">
        <v>200</v>
      </c>
      <c r="B205" s="36" t="s">
        <v>207</v>
      </c>
      <c r="C205" s="45">
        <f>'PASO 2'!$C$8</f>
        <v>3054778170</v>
      </c>
      <c r="D205" s="47">
        <f>+'PASO 4 '!F209</f>
        <v>7.8850941157600253E-3</v>
      </c>
      <c r="E205" s="45">
        <f t="shared" si="3"/>
        <v>4817442.674643836</v>
      </c>
    </row>
    <row r="206" spans="1:5" s="39" customFormat="1" ht="13.8" x14ac:dyDescent="0.25">
      <c r="A206">
        <v>201</v>
      </c>
      <c r="B206" s="36" t="s">
        <v>208</v>
      </c>
      <c r="C206" s="45">
        <f>'PASO 2'!$C$8</f>
        <v>3054778170</v>
      </c>
      <c r="D206" s="47">
        <f>+'PASO 4 '!F210</f>
        <v>5.4542357276278538E-3</v>
      </c>
      <c r="E206" s="45">
        <f t="shared" si="3"/>
        <v>3332296.0469583268</v>
      </c>
    </row>
    <row r="207" spans="1:5" s="39" customFormat="1" ht="13.8" x14ac:dyDescent="0.25">
      <c r="A207">
        <v>202</v>
      </c>
      <c r="B207" s="36" t="s">
        <v>209</v>
      </c>
      <c r="C207" s="45">
        <f>'PASO 2'!$C$8</f>
        <v>3054778170</v>
      </c>
      <c r="D207" s="47">
        <f>+'PASO 4 '!F211</f>
        <v>3.7861946285258174E-3</v>
      </c>
      <c r="E207" s="45">
        <f t="shared" si="3"/>
        <v>2313196.9397183852</v>
      </c>
    </row>
    <row r="208" spans="1:5" s="39" customFormat="1" ht="13.8" x14ac:dyDescent="0.25">
      <c r="A208">
        <v>203</v>
      </c>
      <c r="B208" s="36" t="s">
        <v>210</v>
      </c>
      <c r="C208" s="45">
        <f>'PASO 2'!$C$8</f>
        <v>3054778170</v>
      </c>
      <c r="D208" s="47">
        <f>+'PASO 4 '!F212</f>
        <v>4.6396194523308718E-3</v>
      </c>
      <c r="E208" s="45">
        <f t="shared" si="3"/>
        <v>2834601.6440175408</v>
      </c>
    </row>
    <row r="209" spans="1:7" s="39" customFormat="1" ht="13.8" x14ac:dyDescent="0.25">
      <c r="A209">
        <v>204</v>
      </c>
      <c r="B209" s="36" t="s">
        <v>211</v>
      </c>
      <c r="C209" s="45">
        <f>'PASO 2'!$C$8</f>
        <v>3054778170</v>
      </c>
      <c r="D209" s="47">
        <f>+'PASO 4 '!F213</f>
        <v>5.6019487694260878E-3</v>
      </c>
      <c r="E209" s="45">
        <f t="shared" si="3"/>
        <v>3422542.1620602352</v>
      </c>
    </row>
    <row r="210" spans="1:7" s="39" customFormat="1" ht="13.8" x14ac:dyDescent="0.25">
      <c r="A210">
        <v>205</v>
      </c>
      <c r="B210" s="36" t="s">
        <v>212</v>
      </c>
      <c r="C210" s="45">
        <f>'PASO 2'!$C$8</f>
        <v>3054778170</v>
      </c>
      <c r="D210" s="47">
        <f>+'PASO 4 '!F214</f>
        <v>5.2875766018575052E-3</v>
      </c>
      <c r="E210" s="45">
        <f t="shared" si="3"/>
        <v>3230474.7151114177</v>
      </c>
    </row>
    <row r="211" spans="1:7" s="39" customFormat="1" ht="13.8" x14ac:dyDescent="0.25">
      <c r="A211">
        <v>206</v>
      </c>
      <c r="B211" s="36" t="s">
        <v>213</v>
      </c>
      <c r="C211" s="45">
        <f>'PASO 2'!$C$8</f>
        <v>3054778170</v>
      </c>
      <c r="D211" s="47">
        <f>+'PASO 4 '!F215</f>
        <v>1.9684706043748674E-3</v>
      </c>
      <c r="E211" s="45">
        <f t="shared" si="3"/>
        <v>1202648.2061062104</v>
      </c>
    </row>
    <row r="212" spans="1:7" s="39" customFormat="1" ht="13.8" x14ac:dyDescent="0.25">
      <c r="A212">
        <v>207</v>
      </c>
      <c r="B212" s="36" t="s">
        <v>214</v>
      </c>
      <c r="C212" s="45">
        <f>'PASO 2'!$C$8</f>
        <v>3054778170</v>
      </c>
      <c r="D212" s="47">
        <f>+'PASO 4 '!F216</f>
        <v>3.6435678193922089E-3</v>
      </c>
      <c r="E212" s="45">
        <f t="shared" si="3"/>
        <v>2226058.2871187646</v>
      </c>
    </row>
    <row r="213" spans="1:7" s="39" customFormat="1" ht="13.8" x14ac:dyDescent="0.25">
      <c r="A213">
        <v>208</v>
      </c>
      <c r="B213" s="36" t="s">
        <v>215</v>
      </c>
      <c r="C213" s="45">
        <f>'PASO 2'!$C$8</f>
        <v>3054778170</v>
      </c>
      <c r="D213" s="47">
        <f>+'PASO 4 '!F217</f>
        <v>6.3026557726088015E-3</v>
      </c>
      <c r="E213" s="45">
        <f t="shared" si="3"/>
        <v>3850643.0534379706</v>
      </c>
    </row>
    <row r="214" spans="1:7" s="39" customFormat="1" ht="13.8" x14ac:dyDescent="0.25">
      <c r="A214">
        <v>209</v>
      </c>
      <c r="B214" s="36" t="s">
        <v>216</v>
      </c>
      <c r="C214" s="45">
        <f>'PASO 2'!$C$8</f>
        <v>3054778170</v>
      </c>
      <c r="D214" s="47">
        <f>+'PASO 4 '!F218</f>
        <v>4.4842439165591885E-3</v>
      </c>
      <c r="E214" s="45">
        <f t="shared" si="3"/>
        <v>2739674.0850520623</v>
      </c>
    </row>
    <row r="215" spans="1:7" s="39" customFormat="1" ht="13.8" x14ac:dyDescent="0.25">
      <c r="A215">
        <v>210</v>
      </c>
      <c r="B215" s="36" t="s">
        <v>217</v>
      </c>
      <c r="C215" s="45">
        <f>'PASO 2'!$C$8</f>
        <v>3054778170</v>
      </c>
      <c r="D215" s="47">
        <f>+'PASO 4 '!F219</f>
        <v>5.3407453481127114E-3</v>
      </c>
      <c r="E215" s="45">
        <f t="shared" si="3"/>
        <v>3262958.4601887525</v>
      </c>
    </row>
    <row r="216" spans="1:7" s="39" customFormat="1" ht="13.8" x14ac:dyDescent="0.25">
      <c r="A216">
        <v>211</v>
      </c>
      <c r="B216" s="36" t="s">
        <v>218</v>
      </c>
      <c r="C216" s="45">
        <f>'PASO 2'!$C$8</f>
        <v>3054778170</v>
      </c>
      <c r="D216" s="47">
        <f>+'PASO 4 '!F220</f>
        <v>4.9775322016227556E-3</v>
      </c>
      <c r="E216" s="45">
        <f t="shared" si="3"/>
        <v>3041051.3419978465</v>
      </c>
    </row>
    <row r="217" spans="1:7" ht="13.8" x14ac:dyDescent="0.25">
      <c r="A217">
        <v>212</v>
      </c>
      <c r="B217" s="36" t="s">
        <v>219</v>
      </c>
      <c r="C217" s="45">
        <f>'PASO 2'!$C$8</f>
        <v>3054778170</v>
      </c>
      <c r="D217" s="47">
        <f>+'PASO 4 '!F221</f>
        <v>5.0186397046586709E-3</v>
      </c>
      <c r="E217" s="45">
        <f t="shared" si="3"/>
        <v>3066166.2025773111</v>
      </c>
    </row>
    <row r="218" spans="1:7" ht="13.8" x14ac:dyDescent="0.25">
      <c r="B218" s="30" t="s">
        <v>6</v>
      </c>
      <c r="C218" s="43"/>
      <c r="D218" s="44">
        <f>SUM(D6:D217)</f>
        <v>0.99999999999999956</v>
      </c>
      <c r="E218" s="46">
        <f>SUM(E6:E217)</f>
        <v>610955633.99999952</v>
      </c>
      <c r="G218" s="1"/>
    </row>
    <row r="219" spans="1:7" ht="91.8" thickBot="1" x14ac:dyDescent="0.3">
      <c r="D219" s="29" t="s">
        <v>7</v>
      </c>
      <c r="E219" s="29" t="s">
        <v>222</v>
      </c>
    </row>
  </sheetData>
  <mergeCells count="3">
    <mergeCell ref="B1:E1"/>
    <mergeCell ref="B2:E2"/>
    <mergeCell ref="B4:B5"/>
  </mergeCells>
  <printOptions horizontalCentered="1"/>
  <pageMargins left="0.59055118110236227" right="0.59055118110236227" top="0.47244094488188981" bottom="0.47244094488188981" header="0" footer="0"/>
  <pageSetup scale="96" orientation="portrait" r:id="rId1"/>
  <headerFooter alignWithMargins="0"/>
  <rowBreaks count="1" manualBreakCount="1">
    <brk id="162" max="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9"/>
  <sheetViews>
    <sheetView tabSelected="1" topLeftCell="A201" zoomScale="140" zoomScaleNormal="140" workbookViewId="0">
      <selection activeCell="A217" sqref="A217"/>
    </sheetView>
  </sheetViews>
  <sheetFormatPr baseColWidth="10" defaultRowHeight="13.2" x14ac:dyDescent="0.25"/>
  <cols>
    <col min="2" max="2" width="35" style="15" customWidth="1"/>
    <col min="3" max="3" width="17.88671875" style="15" customWidth="1"/>
    <col min="4" max="5" width="14.44140625" style="15" customWidth="1"/>
    <col min="6" max="6" width="16.5546875" style="15" bestFit="1" customWidth="1"/>
    <col min="7" max="7" width="2.6640625" style="15" customWidth="1"/>
    <col min="8" max="8" width="14.5546875" customWidth="1"/>
  </cols>
  <sheetData>
    <row r="1" spans="1:8" ht="33" customHeight="1" x14ac:dyDescent="0.25">
      <c r="A1" s="122" t="s">
        <v>691</v>
      </c>
      <c r="B1" s="122"/>
      <c r="C1" s="122"/>
      <c r="D1" s="122"/>
      <c r="E1" s="122"/>
      <c r="F1" s="122"/>
      <c r="G1" s="72"/>
    </row>
    <row r="2" spans="1:8" ht="20.25" customHeight="1" x14ac:dyDescent="0.25">
      <c r="A2" s="119" t="s">
        <v>692</v>
      </c>
      <c r="B2" s="119"/>
      <c r="C2" s="119"/>
      <c r="D2" s="119"/>
      <c r="E2" s="119"/>
      <c r="F2" s="119"/>
      <c r="G2" s="73"/>
    </row>
    <row r="3" spans="1:8" ht="10.5" customHeight="1" thickBot="1" x14ac:dyDescent="0.3">
      <c r="B3" s="59"/>
      <c r="C3" s="59"/>
      <c r="D3" s="59"/>
      <c r="E3" s="84"/>
      <c r="F3" s="59"/>
      <c r="G3" s="73"/>
    </row>
    <row r="4" spans="1:8" ht="12.75" customHeight="1" x14ac:dyDescent="0.25">
      <c r="A4" s="86"/>
      <c r="B4" s="120" t="s">
        <v>0</v>
      </c>
      <c r="C4" s="27"/>
      <c r="D4" s="27"/>
      <c r="E4" s="27"/>
      <c r="F4" s="27"/>
      <c r="G4" s="74"/>
    </row>
    <row r="5" spans="1:8" ht="45" customHeight="1" thickBot="1" x14ac:dyDescent="0.3">
      <c r="A5" s="87" t="s">
        <v>236</v>
      </c>
      <c r="B5" s="121"/>
      <c r="C5" s="28" t="s">
        <v>235</v>
      </c>
      <c r="D5" s="28" t="s">
        <v>685</v>
      </c>
      <c r="E5" s="28" t="s">
        <v>686</v>
      </c>
      <c r="F5" s="28" t="s">
        <v>693</v>
      </c>
      <c r="G5" s="74"/>
      <c r="H5" s="74" t="s">
        <v>694</v>
      </c>
    </row>
    <row r="6" spans="1:8" ht="13.5" customHeight="1" x14ac:dyDescent="0.25">
      <c r="A6" s="50" t="str">
        <f>VLOOKUP(B6,'claves municipios'!$A$4:$B$215,2,FALSE)</f>
        <v>001</v>
      </c>
      <c r="B6" s="8" t="s">
        <v>8</v>
      </c>
      <c r="C6" s="32">
        <f>'PASO 5'!B6</f>
        <v>5534315</v>
      </c>
      <c r="D6" s="32">
        <f>+'PASO 3'!E6</f>
        <v>2573065.2044249089</v>
      </c>
      <c r="E6" s="32">
        <f>+'PASO 6'!E6</f>
        <v>3734246.9644177211</v>
      </c>
      <c r="F6" s="32">
        <f>+C6+D6+E6</f>
        <v>11841627.168842629</v>
      </c>
      <c r="G6" s="75"/>
      <c r="H6" s="78">
        <v>11841627</v>
      </c>
    </row>
    <row r="7" spans="1:8" ht="13.8" x14ac:dyDescent="0.25">
      <c r="A7" s="50" t="str">
        <f>VLOOKUP(B7,'claves municipios'!$A$4:$B$215,2,FALSE)</f>
        <v>002</v>
      </c>
      <c r="B7" s="8" t="s">
        <v>9</v>
      </c>
      <c r="C7" s="32">
        <v>1142607</v>
      </c>
      <c r="D7" s="32">
        <f>+'PASO 3'!E7</f>
        <v>1309072.2950539968</v>
      </c>
      <c r="E7" s="32">
        <f>+'PASO 6'!E7</f>
        <v>2267070.852840967</v>
      </c>
      <c r="F7" s="32">
        <f>+C7+D7+E7</f>
        <v>4718750.1478949636</v>
      </c>
      <c r="G7" s="75"/>
      <c r="H7" s="78">
        <v>4718750</v>
      </c>
    </row>
    <row r="8" spans="1:8" ht="13.8" x14ac:dyDescent="0.25">
      <c r="A8" s="50" t="str">
        <f>VLOOKUP(B8,'claves municipios'!$A$4:$B$215,2,FALSE)</f>
        <v>003</v>
      </c>
      <c r="B8" s="8" t="s">
        <v>10</v>
      </c>
      <c r="C8" s="32">
        <v>55890518</v>
      </c>
      <c r="D8" s="32">
        <f>+'PASO 3'!E8</f>
        <v>32782567.342321295</v>
      </c>
      <c r="E8" s="32">
        <f>+'PASO 6'!E8</f>
        <v>2739910.9703873578</v>
      </c>
      <c r="F8" s="32">
        <f t="shared" ref="F8:F71" si="0">+C8+D8+E8</f>
        <v>91412996.312708646</v>
      </c>
      <c r="G8" s="75"/>
      <c r="H8" s="78">
        <v>91412996</v>
      </c>
    </row>
    <row r="9" spans="1:8" ht="13.8" x14ac:dyDescent="0.25">
      <c r="A9" s="50" t="str">
        <f>VLOOKUP(B9,'claves municipios'!$A$4:$B$215,2,FALSE)</f>
        <v>004</v>
      </c>
      <c r="B9" s="8" t="s">
        <v>11</v>
      </c>
      <c r="C9" s="32">
        <v>20322310</v>
      </c>
      <c r="D9" s="32">
        <f>+'PASO 3'!E9</f>
        <v>7480101.6209297832</v>
      </c>
      <c r="E9" s="32">
        <f>+'PASO 6'!E9</f>
        <v>2002695.817434743</v>
      </c>
      <c r="F9" s="32">
        <f t="shared" si="0"/>
        <v>29805107.438364528</v>
      </c>
      <c r="G9" s="75"/>
      <c r="H9" s="78">
        <v>29805107</v>
      </c>
    </row>
    <row r="10" spans="1:8" ht="13.8" x14ac:dyDescent="0.25">
      <c r="A10" s="50" t="str">
        <f>VLOOKUP(B10,'claves municipios'!$A$4:$B$215,2,FALSE)</f>
        <v>005</v>
      </c>
      <c r="B10" s="8" t="s">
        <v>12</v>
      </c>
      <c r="C10" s="32">
        <v>3622592</v>
      </c>
      <c r="D10" s="32">
        <f>+'PASO 3'!E10</f>
        <v>1187585.0537896403</v>
      </c>
      <c r="E10" s="32">
        <f>+'PASO 6'!E10</f>
        <v>2307809.9721382582</v>
      </c>
      <c r="F10" s="32">
        <f t="shared" si="0"/>
        <v>7117987.0259278975</v>
      </c>
      <c r="G10" s="94"/>
      <c r="H10" s="78">
        <v>7117987</v>
      </c>
    </row>
    <row r="11" spans="1:8" ht="13.8" x14ac:dyDescent="0.25">
      <c r="A11" s="50" t="str">
        <f>VLOOKUP(B11,'claves municipios'!$A$4:$B$215,2,FALSE)</f>
        <v>006</v>
      </c>
      <c r="B11" s="8" t="s">
        <v>13</v>
      </c>
      <c r="C11" s="32">
        <v>19063720</v>
      </c>
      <c r="D11" s="32">
        <f>+'PASO 3'!E11</f>
        <v>11735786.322623273</v>
      </c>
      <c r="E11" s="32">
        <f>+'PASO 6'!E11</f>
        <v>2649290.4099468789</v>
      </c>
      <c r="F11" s="32">
        <f t="shared" si="0"/>
        <v>33448796.732570153</v>
      </c>
      <c r="G11" s="75"/>
      <c r="H11" s="78">
        <v>33448797</v>
      </c>
    </row>
    <row r="12" spans="1:8" ht="13.8" x14ac:dyDescent="0.25">
      <c r="A12" s="50" t="str">
        <f>VLOOKUP(B12,'claves municipios'!$A$4:$B$215,2,FALSE)</f>
        <v>007</v>
      </c>
      <c r="B12" s="8" t="s">
        <v>14</v>
      </c>
      <c r="C12" s="32">
        <v>5388991</v>
      </c>
      <c r="D12" s="32">
        <f>+'PASO 3'!E12</f>
        <v>1997825.7402013284</v>
      </c>
      <c r="E12" s="32">
        <f>+'PASO 6'!E12</f>
        <v>2888324.2678116369</v>
      </c>
      <c r="F12" s="32">
        <f t="shared" si="0"/>
        <v>10275141.008012965</v>
      </c>
      <c r="G12" s="75"/>
      <c r="H12" s="78">
        <v>10275141</v>
      </c>
    </row>
    <row r="13" spans="1:8" ht="13.8" x14ac:dyDescent="0.25">
      <c r="A13" s="50" t="str">
        <f>VLOOKUP(B13,'claves municipios'!$A$4:$B$215,2,FALSE)</f>
        <v>008</v>
      </c>
      <c r="B13" s="36" t="s">
        <v>15</v>
      </c>
      <c r="C13" s="40">
        <v>12681287</v>
      </c>
      <c r="D13" s="32">
        <f>+'PASO 3'!E13</f>
        <v>6021048.3981135124</v>
      </c>
      <c r="E13" s="32">
        <f>+'PASO 6'!E13</f>
        <v>3744998.0667462526</v>
      </c>
      <c r="F13" s="32">
        <f t="shared" si="0"/>
        <v>22447333.464859765</v>
      </c>
      <c r="G13" s="75"/>
      <c r="H13" s="78">
        <v>22447333</v>
      </c>
    </row>
    <row r="14" spans="1:8" ht="13.8" x14ac:dyDescent="0.25">
      <c r="A14" s="50" t="str">
        <f>VLOOKUP(B14,'claves municipios'!$A$4:$B$215,2,FALSE)</f>
        <v>009</v>
      </c>
      <c r="B14" s="38" t="s">
        <v>16</v>
      </c>
      <c r="C14" s="40">
        <v>15617280</v>
      </c>
      <c r="D14" s="32">
        <f>+'PASO 3'!E14</f>
        <v>5995008.3291528355</v>
      </c>
      <c r="E14" s="32">
        <f>+'PASO 6'!E14</f>
        <v>3584606.6428639782</v>
      </c>
      <c r="F14" s="32">
        <f t="shared" si="0"/>
        <v>25196894.972016815</v>
      </c>
      <c r="G14" s="75"/>
      <c r="H14" s="78">
        <v>25196895</v>
      </c>
    </row>
    <row r="15" spans="1:8" ht="13.8" x14ac:dyDescent="0.25">
      <c r="A15" s="50" t="str">
        <f>VLOOKUP(B15,'claves municipios'!$A$4:$B$215,2,FALSE)</f>
        <v>010</v>
      </c>
      <c r="B15" s="36" t="s">
        <v>17</v>
      </c>
      <c r="C15" s="40">
        <v>55377547</v>
      </c>
      <c r="D15" s="32">
        <f>+'PASO 3'!E15</f>
        <v>26441996.565995183</v>
      </c>
      <c r="E15" s="32">
        <f>+'PASO 6'!E15</f>
        <v>3654266.4488014262</v>
      </c>
      <c r="F15" s="32">
        <f t="shared" si="0"/>
        <v>85473810.014796615</v>
      </c>
      <c r="G15" s="75"/>
      <c r="H15" s="78">
        <v>85473810</v>
      </c>
    </row>
    <row r="16" spans="1:8" ht="13.8" x14ac:dyDescent="0.25">
      <c r="A16" s="50" t="str">
        <f>VLOOKUP(B16,'claves municipios'!$A$4:$B$215,2,FALSE)</f>
        <v>011</v>
      </c>
      <c r="B16" s="36" t="s">
        <v>18</v>
      </c>
      <c r="C16" s="40">
        <v>27775538</v>
      </c>
      <c r="D16" s="32">
        <f>+'PASO 3'!E16</f>
        <v>5921871.7182910191</v>
      </c>
      <c r="E16" s="32">
        <f>+'PASO 6'!E16</f>
        <v>3877556.9559730776</v>
      </c>
      <c r="F16" s="32">
        <f t="shared" si="0"/>
        <v>37574966.674264103</v>
      </c>
      <c r="G16" s="75"/>
      <c r="H16" s="78">
        <v>37574967</v>
      </c>
    </row>
    <row r="17" spans="1:8" ht="13.8" x14ac:dyDescent="0.25">
      <c r="A17" s="50" t="str">
        <f>VLOOKUP(B17,'claves municipios'!$A$4:$B$215,2,FALSE)</f>
        <v>012</v>
      </c>
      <c r="B17" s="36" t="s">
        <v>19</v>
      </c>
      <c r="C17" s="40">
        <v>4565016</v>
      </c>
      <c r="D17" s="32">
        <f>+'PASO 3'!E17</f>
        <v>711038.96561342536</v>
      </c>
      <c r="E17" s="32">
        <f>+'PASO 6'!E17</f>
        <v>6665268.7177573312</v>
      </c>
      <c r="F17" s="32">
        <f t="shared" si="0"/>
        <v>11941323.683370758</v>
      </c>
      <c r="G17" s="75"/>
      <c r="H17" s="78">
        <v>11941324</v>
      </c>
    </row>
    <row r="18" spans="1:8" ht="13.8" x14ac:dyDescent="0.25">
      <c r="A18" s="50" t="str">
        <f>VLOOKUP(B18,'claves municipios'!$A$4:$B$215,2,FALSE)</f>
        <v>013</v>
      </c>
      <c r="B18" s="36" t="s">
        <v>20</v>
      </c>
      <c r="C18" s="40">
        <v>13804686</v>
      </c>
      <c r="D18" s="32">
        <f>+'PASO 3'!E18</f>
        <v>5777723.2666299148</v>
      </c>
      <c r="E18" s="32">
        <f>+'PASO 6'!E18</f>
        <v>1153029.7070212297</v>
      </c>
      <c r="F18" s="32">
        <f t="shared" si="0"/>
        <v>20735438.973651145</v>
      </c>
      <c r="G18" s="75"/>
      <c r="H18" s="78">
        <v>20735439</v>
      </c>
    </row>
    <row r="19" spans="1:8" ht="13.8" x14ac:dyDescent="0.25">
      <c r="A19" s="50" t="str">
        <f>VLOOKUP(B19,'claves municipios'!$A$4:$B$215,2,FALSE)</f>
        <v>014</v>
      </c>
      <c r="B19" s="36" t="s">
        <v>21</v>
      </c>
      <c r="C19" s="40">
        <v>21853184</v>
      </c>
      <c r="D19" s="32">
        <f>+'PASO 3'!E19</f>
        <v>8026456.1696608076</v>
      </c>
      <c r="E19" s="32">
        <f>+'PASO 6'!E19</f>
        <v>3332348.8105658498</v>
      </c>
      <c r="F19" s="32">
        <f t="shared" si="0"/>
        <v>33211988.980226658</v>
      </c>
      <c r="G19" s="75"/>
      <c r="H19" s="78">
        <v>33211989</v>
      </c>
    </row>
    <row r="20" spans="1:8" ht="13.8" x14ac:dyDescent="0.25">
      <c r="A20" s="50" t="str">
        <f>VLOOKUP(B20,'claves municipios'!$A$4:$B$215,2,FALSE)</f>
        <v>015</v>
      </c>
      <c r="B20" s="36" t="s">
        <v>22</v>
      </c>
      <c r="C20" s="40">
        <v>27405207</v>
      </c>
      <c r="D20" s="32">
        <f>+'PASO 3'!E20</f>
        <v>8149063.1634673225</v>
      </c>
      <c r="E20" s="32">
        <f>+'PASO 6'!E20</f>
        <v>2139327.9596194811</v>
      </c>
      <c r="F20" s="32">
        <f t="shared" si="0"/>
        <v>37693598.12308681</v>
      </c>
      <c r="G20" s="75"/>
      <c r="H20" s="78">
        <v>37693598</v>
      </c>
    </row>
    <row r="21" spans="1:8" ht="13.8" x14ac:dyDescent="0.25">
      <c r="A21" s="50" t="str">
        <f>VLOOKUP(B21,'claves municipios'!$A$4:$B$215,2,FALSE)</f>
        <v>016</v>
      </c>
      <c r="B21" s="36" t="s">
        <v>23</v>
      </c>
      <c r="C21" s="40">
        <v>8701538</v>
      </c>
      <c r="D21" s="32">
        <f>+'PASO 3'!E21</f>
        <v>2080367.6291681726</v>
      </c>
      <c r="E21" s="32">
        <f>+'PASO 6'!E21</f>
        <v>3895404.6824525553</v>
      </c>
      <c r="F21" s="32">
        <f t="shared" si="0"/>
        <v>14677310.311620729</v>
      </c>
      <c r="G21" s="75"/>
      <c r="H21" s="78">
        <v>14677310</v>
      </c>
    </row>
    <row r="22" spans="1:8" ht="13.8" x14ac:dyDescent="0.25">
      <c r="A22" s="50" t="str">
        <f>VLOOKUP(B22,'claves municipios'!$A$4:$B$215,2,FALSE)</f>
        <v>017</v>
      </c>
      <c r="B22" s="36" t="s">
        <v>24</v>
      </c>
      <c r="C22" s="40">
        <v>1642776</v>
      </c>
      <c r="D22" s="32">
        <f>+'PASO 3'!E22</f>
        <v>849398.66936740815</v>
      </c>
      <c r="E22" s="32">
        <f>+'PASO 6'!E22</f>
        <v>2819930.9496115469</v>
      </c>
      <c r="F22" s="32">
        <f t="shared" si="0"/>
        <v>5312105.6189789549</v>
      </c>
      <c r="G22" s="75"/>
      <c r="H22" s="78">
        <v>5312106</v>
      </c>
    </row>
    <row r="23" spans="1:8" ht="13.8" x14ac:dyDescent="0.25">
      <c r="A23" s="50" t="str">
        <f>VLOOKUP(B23,'claves municipios'!$A$4:$B$215,2,FALSE)</f>
        <v>018</v>
      </c>
      <c r="B23" s="36" t="s">
        <v>25</v>
      </c>
      <c r="C23" s="40">
        <v>2286135</v>
      </c>
      <c r="D23" s="32">
        <f>+'PASO 3'!E23</f>
        <v>1625353.5650724287</v>
      </c>
      <c r="E23" s="32">
        <f>+'PASO 6'!E23</f>
        <v>2841168.1897475165</v>
      </c>
      <c r="F23" s="32">
        <f t="shared" si="0"/>
        <v>6752656.7548199445</v>
      </c>
      <c r="G23" s="75"/>
      <c r="H23" s="78">
        <v>6752657</v>
      </c>
    </row>
    <row r="24" spans="1:8" ht="13.8" x14ac:dyDescent="0.25">
      <c r="A24" s="50" t="str">
        <f>VLOOKUP(B24,'claves municipios'!$A$4:$B$215,2,FALSE)</f>
        <v>019</v>
      </c>
      <c r="B24" s="36" t="s">
        <v>26</v>
      </c>
      <c r="C24" s="40">
        <v>8513163</v>
      </c>
      <c r="D24" s="32">
        <f>+'PASO 3'!E24</f>
        <v>8681477.7675353121</v>
      </c>
      <c r="E24" s="32">
        <f>+'PASO 6'!E24</f>
        <v>2007504.5520475758</v>
      </c>
      <c r="F24" s="32">
        <f t="shared" si="0"/>
        <v>19202145.319582891</v>
      </c>
      <c r="G24" s="75"/>
      <c r="H24" s="78">
        <v>19202145</v>
      </c>
    </row>
    <row r="25" spans="1:8" ht="13.8" x14ac:dyDescent="0.25">
      <c r="A25" s="50" t="str">
        <f>VLOOKUP(B25,'claves municipios'!$A$4:$B$215,2,FALSE)</f>
        <v>020</v>
      </c>
      <c r="B25" s="36" t="s">
        <v>27</v>
      </c>
      <c r="C25" s="40">
        <v>12948989</v>
      </c>
      <c r="D25" s="32">
        <f>+'PASO 3'!E25</f>
        <v>7743694.6276874729</v>
      </c>
      <c r="E25" s="32">
        <f>+'PASO 6'!E25</f>
        <v>3378342.5152583867</v>
      </c>
      <c r="F25" s="32">
        <f t="shared" si="0"/>
        <v>24071026.14294586</v>
      </c>
      <c r="G25" s="75"/>
      <c r="H25" s="78">
        <v>24071026</v>
      </c>
    </row>
    <row r="26" spans="1:8" ht="13.8" x14ac:dyDescent="0.25">
      <c r="A26" s="50" t="str">
        <f>VLOOKUP(B26,'claves municipios'!$A$4:$B$215,2,FALSE)</f>
        <v>021</v>
      </c>
      <c r="B26" s="36" t="s">
        <v>28</v>
      </c>
      <c r="C26" s="40">
        <v>14436802</v>
      </c>
      <c r="D26" s="32">
        <f>+'PASO 3'!E26</f>
        <v>4897634.7386835339</v>
      </c>
      <c r="E26" s="32">
        <f>+'PASO 6'!E26</f>
        <v>4253097.7410379024</v>
      </c>
      <c r="F26" s="32">
        <f t="shared" si="0"/>
        <v>23587534.479721434</v>
      </c>
      <c r="G26" s="75"/>
      <c r="H26" s="78">
        <v>23587534</v>
      </c>
    </row>
    <row r="27" spans="1:8" ht="13.8" x14ac:dyDescent="0.25">
      <c r="A27" s="50" t="str">
        <f>VLOOKUP(B27,'claves municipios'!$A$4:$B$215,2,FALSE)</f>
        <v>022</v>
      </c>
      <c r="B27" s="36" t="s">
        <v>29</v>
      </c>
      <c r="C27" s="40">
        <v>15990023</v>
      </c>
      <c r="D27" s="32">
        <f>+'PASO 3'!E27</f>
        <v>9725111.718794262</v>
      </c>
      <c r="E27" s="32">
        <f>+'PASO 6'!E27</f>
        <v>2680294.8042698884</v>
      </c>
      <c r="F27" s="40">
        <f t="shared" si="0"/>
        <v>28395429.523064151</v>
      </c>
      <c r="G27" s="94"/>
      <c r="H27" s="78">
        <v>28395430</v>
      </c>
    </row>
    <row r="28" spans="1:8" ht="13.8" x14ac:dyDescent="0.25">
      <c r="A28" s="50" t="str">
        <f>VLOOKUP(B28,'claves municipios'!$A$4:$B$215,2,FALSE)</f>
        <v>023</v>
      </c>
      <c r="B28" s="36" t="s">
        <v>30</v>
      </c>
      <c r="C28" s="40">
        <v>50383355</v>
      </c>
      <c r="D28" s="32">
        <f>+'PASO 3'!E28</f>
        <v>23129101.821130153</v>
      </c>
      <c r="E28" s="32">
        <f>+'PASO 6'!E28</f>
        <v>3205557.6902189897</v>
      </c>
      <c r="F28" s="40">
        <f t="shared" si="0"/>
        <v>76718014.511349142</v>
      </c>
      <c r="G28" s="94"/>
      <c r="H28" s="78">
        <v>76718014</v>
      </c>
    </row>
    <row r="29" spans="1:8" ht="13.8" x14ac:dyDescent="0.25">
      <c r="A29" s="50" t="str">
        <f>VLOOKUP(B29,'claves municipios'!$A$4:$B$215,2,FALSE)</f>
        <v>024</v>
      </c>
      <c r="B29" s="36" t="s">
        <v>31</v>
      </c>
      <c r="C29" s="40">
        <v>17390935</v>
      </c>
      <c r="D29" s="32">
        <f>+'PASO 3'!E29</f>
        <v>5574253.6596105071</v>
      </c>
      <c r="E29" s="32">
        <f>+'PASO 6'!E29</f>
        <v>4104807.0344054932</v>
      </c>
      <c r="F29" s="32">
        <f t="shared" si="0"/>
        <v>27069995.694015998</v>
      </c>
      <c r="G29" s="75"/>
      <c r="H29" s="78">
        <v>27069996</v>
      </c>
    </row>
    <row r="30" spans="1:8" ht="13.8" x14ac:dyDescent="0.25">
      <c r="A30" s="50" t="str">
        <f>VLOOKUP(B30,'claves municipios'!$A$4:$B$215,2,FALSE)</f>
        <v>025</v>
      </c>
      <c r="B30" s="36" t="s">
        <v>32</v>
      </c>
      <c r="C30" s="40">
        <v>25152899</v>
      </c>
      <c r="D30" s="32">
        <f>+'PASO 3'!E30</f>
        <v>9102679.8226902783</v>
      </c>
      <c r="E30" s="32">
        <f>+'PASO 6'!E30</f>
        <v>5086709.3293001791</v>
      </c>
      <c r="F30" s="32">
        <f t="shared" si="0"/>
        <v>39342288.151990458</v>
      </c>
      <c r="G30" s="75"/>
      <c r="H30" s="78">
        <v>39342288</v>
      </c>
    </row>
    <row r="31" spans="1:8" ht="13.8" x14ac:dyDescent="0.25">
      <c r="A31" s="50" t="str">
        <f>VLOOKUP(B31,'claves municipios'!$A$4:$B$215,2,FALSE)</f>
        <v>026</v>
      </c>
      <c r="B31" s="36" t="s">
        <v>33</v>
      </c>
      <c r="C31" s="40">
        <v>5715161</v>
      </c>
      <c r="D31" s="32">
        <f>+'PASO 3'!E31</f>
        <v>2341841.6494934577</v>
      </c>
      <c r="E31" s="32">
        <f>+'PASO 6'!E31</f>
        <v>3063455.2691110512</v>
      </c>
      <c r="F31" s="32">
        <f t="shared" si="0"/>
        <v>11120457.918604508</v>
      </c>
      <c r="G31" s="75"/>
      <c r="H31" s="78">
        <v>11120458</v>
      </c>
    </row>
    <row r="32" spans="1:8" ht="13.8" x14ac:dyDescent="0.25">
      <c r="A32" s="50" t="str">
        <f>VLOOKUP(B32,'claves municipios'!$A$4:$B$215,2,FALSE)</f>
        <v>027</v>
      </c>
      <c r="B32" s="36" t="s">
        <v>34</v>
      </c>
      <c r="C32" s="40">
        <v>27657810</v>
      </c>
      <c r="D32" s="32">
        <f>+'PASO 3'!E32</f>
        <v>13109360.908502245</v>
      </c>
      <c r="E32" s="32">
        <f>+'PASO 6'!E32</f>
        <v>3704199.2493818305</v>
      </c>
      <c r="F32" s="32">
        <f t="shared" si="0"/>
        <v>44471370.157884076</v>
      </c>
      <c r="G32" s="75"/>
      <c r="H32" s="78">
        <v>44471370</v>
      </c>
    </row>
    <row r="33" spans="1:8" ht="13.8" x14ac:dyDescent="0.25">
      <c r="A33" s="50" t="str">
        <f>VLOOKUP(B33,'claves municipios'!$A$4:$B$215,2,FALSE)</f>
        <v>028</v>
      </c>
      <c r="B33" s="36" t="s">
        <v>35</v>
      </c>
      <c r="C33" s="40">
        <v>22554222</v>
      </c>
      <c r="D33" s="32">
        <f>+'PASO 3'!E33</f>
        <v>7094984.9490963323</v>
      </c>
      <c r="E33" s="32">
        <f>+'PASO 6'!E33</f>
        <v>3325337.183685137</v>
      </c>
      <c r="F33" s="32">
        <f t="shared" si="0"/>
        <v>32974544.132781468</v>
      </c>
      <c r="G33" s="75"/>
      <c r="H33" s="78">
        <v>32974544</v>
      </c>
    </row>
    <row r="34" spans="1:8" ht="13.8" x14ac:dyDescent="0.25">
      <c r="A34" s="50" t="str">
        <f>VLOOKUP(B34,'claves municipios'!$A$4:$B$215,2,FALSE)</f>
        <v>029</v>
      </c>
      <c r="B34" s="36" t="s">
        <v>36</v>
      </c>
      <c r="C34" s="40">
        <v>18759226</v>
      </c>
      <c r="D34" s="32">
        <f>+'PASO 3'!E34</f>
        <v>14713423.356778169</v>
      </c>
      <c r="E34" s="32">
        <f>+'PASO 6'!E34</f>
        <v>2369561.1794189592</v>
      </c>
      <c r="F34" s="32">
        <f t="shared" si="0"/>
        <v>35842210.536197126</v>
      </c>
      <c r="G34" s="75"/>
      <c r="H34" s="78">
        <v>35842211</v>
      </c>
    </row>
    <row r="35" spans="1:8" ht="13.8" x14ac:dyDescent="0.25">
      <c r="A35" s="50" t="str">
        <f>VLOOKUP(B35,'claves municipios'!$A$4:$B$215,2,FALSE)</f>
        <v>030</v>
      </c>
      <c r="B35" s="36" t="s">
        <v>37</v>
      </c>
      <c r="C35" s="40">
        <v>19973333</v>
      </c>
      <c r="D35" s="32">
        <f>+'PASO 3'!E35</f>
        <v>11365208.240375426</v>
      </c>
      <c r="E35" s="32">
        <f>+'PASO 6'!E35</f>
        <v>2186917.370091707</v>
      </c>
      <c r="F35" s="32">
        <f t="shared" si="0"/>
        <v>33525458.610467132</v>
      </c>
      <c r="G35" s="75"/>
      <c r="H35" s="78">
        <v>33525459</v>
      </c>
    </row>
    <row r="36" spans="1:8" ht="13.8" x14ac:dyDescent="0.25">
      <c r="A36" s="50" t="str">
        <f>VLOOKUP(B36,'claves municipios'!$A$4:$B$215,2,FALSE)</f>
        <v>031</v>
      </c>
      <c r="B36" s="36" t="s">
        <v>38</v>
      </c>
      <c r="C36" s="40">
        <v>15038223</v>
      </c>
      <c r="D36" s="32">
        <f>+'PASO 3'!E36</f>
        <v>7445899.5894741332</v>
      </c>
      <c r="E36" s="32">
        <f>+'PASO 6'!E36</f>
        <v>2479127.5424783812</v>
      </c>
      <c r="F36" s="32">
        <f t="shared" si="0"/>
        <v>24963250.131952517</v>
      </c>
      <c r="G36" s="75"/>
      <c r="H36" s="78">
        <v>24963250</v>
      </c>
    </row>
    <row r="37" spans="1:8" ht="13.8" x14ac:dyDescent="0.25">
      <c r="A37" s="50" t="str">
        <f>VLOOKUP(B37,'claves municipios'!$A$4:$B$215,2,FALSE)</f>
        <v>032</v>
      </c>
      <c r="B37" s="36" t="s">
        <v>39</v>
      </c>
      <c r="C37" s="40">
        <v>38216041</v>
      </c>
      <c r="D37" s="32">
        <f>+'PASO 3'!E37</f>
        <v>21349600.953549929</v>
      </c>
      <c r="E37" s="32">
        <f>+'PASO 6'!E37</f>
        <v>1480872.9520045652</v>
      </c>
      <c r="F37" s="32">
        <f t="shared" si="0"/>
        <v>61046514.905554496</v>
      </c>
      <c r="G37" s="75"/>
      <c r="H37" s="78">
        <v>61046515</v>
      </c>
    </row>
    <row r="38" spans="1:8" ht="13.8" x14ac:dyDescent="0.25">
      <c r="A38" s="50" t="str">
        <f>VLOOKUP(B38,'claves municipios'!$A$4:$B$215,2,FALSE)</f>
        <v>033</v>
      </c>
      <c r="B38" s="36" t="s">
        <v>40</v>
      </c>
      <c r="C38" s="40">
        <v>23169022</v>
      </c>
      <c r="D38" s="32">
        <f>+'PASO 3'!E38</f>
        <v>12147043.030049859</v>
      </c>
      <c r="E38" s="32">
        <f>+'PASO 6'!E38</f>
        <v>3682180.1172484281</v>
      </c>
      <c r="F38" s="32">
        <f t="shared" si="0"/>
        <v>38998245.147298291</v>
      </c>
      <c r="G38" s="75"/>
      <c r="H38" s="78">
        <v>38998245</v>
      </c>
    </row>
    <row r="39" spans="1:8" ht="13.8" x14ac:dyDescent="0.25">
      <c r="A39" s="50" t="str">
        <f>VLOOKUP(B39,'claves municipios'!$A$4:$B$215,2,FALSE)</f>
        <v>034</v>
      </c>
      <c r="B39" s="36" t="s">
        <v>41</v>
      </c>
      <c r="C39" s="40">
        <v>11959989</v>
      </c>
      <c r="D39" s="32">
        <f>+'PASO 3'!E39</f>
        <v>4711113.5132838553</v>
      </c>
      <c r="E39" s="32">
        <f>+'PASO 6'!E39</f>
        <v>2573828.0550743942</v>
      </c>
      <c r="F39" s="32">
        <f t="shared" si="0"/>
        <v>19244930.56835825</v>
      </c>
      <c r="G39" s="75"/>
      <c r="H39" s="78">
        <v>19244931</v>
      </c>
    </row>
    <row r="40" spans="1:8" ht="13.8" x14ac:dyDescent="0.25">
      <c r="A40" s="50" t="str">
        <f>VLOOKUP(B40,'claves municipios'!$A$4:$B$215,2,FALSE)</f>
        <v>035</v>
      </c>
      <c r="B40" s="36" t="s">
        <v>42</v>
      </c>
      <c r="C40" s="40">
        <v>10965685</v>
      </c>
      <c r="D40" s="32">
        <f>+'PASO 3'!E40</f>
        <v>6719571.5895739282</v>
      </c>
      <c r="E40" s="32">
        <f>+'PASO 6'!E40</f>
        <v>2968023.3417768036</v>
      </c>
      <c r="F40" s="32">
        <f t="shared" si="0"/>
        <v>20653279.93135073</v>
      </c>
      <c r="G40" s="75"/>
      <c r="H40" s="78">
        <v>20653280</v>
      </c>
    </row>
    <row r="41" spans="1:8" ht="13.8" x14ac:dyDescent="0.25">
      <c r="A41" s="50" t="str">
        <f>VLOOKUP(B41,'claves municipios'!$A$4:$B$215,2,FALSE)</f>
        <v>036</v>
      </c>
      <c r="B41" s="36" t="s">
        <v>43</v>
      </c>
      <c r="C41" s="40">
        <v>7276776</v>
      </c>
      <c r="D41" s="32">
        <f>+'PASO 3'!E41</f>
        <v>3358009.3598019816</v>
      </c>
      <c r="E41" s="32">
        <f>+'PASO 6'!E41</f>
        <v>3177892.6144718216</v>
      </c>
      <c r="F41" s="32">
        <f t="shared" si="0"/>
        <v>13812677.974273803</v>
      </c>
      <c r="G41" s="75"/>
      <c r="H41" s="78">
        <v>13812678</v>
      </c>
    </row>
    <row r="42" spans="1:8" ht="13.8" x14ac:dyDescent="0.25">
      <c r="A42" s="50" t="str">
        <f>VLOOKUP(B42,'claves municipios'!$A$4:$B$215,2,FALSE)</f>
        <v>037</v>
      </c>
      <c r="B42" s="36" t="s">
        <v>44</v>
      </c>
      <c r="C42" s="40">
        <v>10614383</v>
      </c>
      <c r="D42" s="32">
        <f>+'PASO 3'!E42</f>
        <v>11677304.765193161</v>
      </c>
      <c r="E42" s="32">
        <f>+'PASO 6'!E42</f>
        <v>1446813.3711472172</v>
      </c>
      <c r="F42" s="32">
        <f t="shared" si="0"/>
        <v>23738501.13634038</v>
      </c>
      <c r="G42" s="75"/>
      <c r="H42" s="78">
        <v>23738501</v>
      </c>
    </row>
    <row r="43" spans="1:8" ht="13.8" x14ac:dyDescent="0.25">
      <c r="A43" s="50" t="str">
        <f>VLOOKUP(B43,'claves municipios'!$A$4:$B$215,2,FALSE)</f>
        <v>038</v>
      </c>
      <c r="B43" s="36" t="s">
        <v>45</v>
      </c>
      <c r="C43" s="40">
        <v>32915870</v>
      </c>
      <c r="D43" s="32">
        <f>+'PASO 3'!E43</f>
        <v>9025787.6836911142</v>
      </c>
      <c r="E43" s="32">
        <f>+'PASO 6'!E43</f>
        <v>2469674.9387246864</v>
      </c>
      <c r="F43" s="32">
        <f t="shared" si="0"/>
        <v>44411332.622415803</v>
      </c>
      <c r="G43" s="75"/>
      <c r="H43" s="78">
        <v>44411333</v>
      </c>
    </row>
    <row r="44" spans="1:8" ht="13.8" x14ac:dyDescent="0.25">
      <c r="A44" s="50" t="str">
        <f>VLOOKUP(B44,'claves municipios'!$A$4:$B$215,2,FALSE)</f>
        <v>039</v>
      </c>
      <c r="B44" s="36" t="s">
        <v>46</v>
      </c>
      <c r="C44" s="40">
        <v>82496120</v>
      </c>
      <c r="D44" s="32">
        <f>+'PASO 3'!E44</f>
        <v>27069689.293710425</v>
      </c>
      <c r="E44" s="32">
        <f>+'PASO 6'!E44</f>
        <v>2967691.2383924178</v>
      </c>
      <c r="F44" s="32">
        <f t="shared" si="0"/>
        <v>112533500.53210284</v>
      </c>
      <c r="G44" s="75"/>
      <c r="H44" s="78">
        <v>112533501</v>
      </c>
    </row>
    <row r="45" spans="1:8" ht="13.8" x14ac:dyDescent="0.25">
      <c r="A45" s="50" t="str">
        <f>VLOOKUP(B45,'claves municipios'!$A$4:$B$215,2,FALSE)</f>
        <v>040</v>
      </c>
      <c r="B45" s="36" t="s">
        <v>47</v>
      </c>
      <c r="C45" s="40">
        <v>19789373</v>
      </c>
      <c r="D45" s="32">
        <f>+'PASO 3'!E45</f>
        <v>13700153.659308586</v>
      </c>
      <c r="E45" s="32">
        <f>+'PASO 6'!E45</f>
        <v>1352198.538588837</v>
      </c>
      <c r="F45" s="32">
        <f t="shared" si="0"/>
        <v>34841725.197897427</v>
      </c>
      <c r="G45" s="75"/>
      <c r="H45" s="78">
        <v>34841725</v>
      </c>
    </row>
    <row r="46" spans="1:8" ht="13.8" x14ac:dyDescent="0.25">
      <c r="A46" s="50" t="str">
        <f>VLOOKUP(B46,'claves municipios'!$A$4:$B$215,2,FALSE)</f>
        <v>041</v>
      </c>
      <c r="B46" s="36" t="s">
        <v>48</v>
      </c>
      <c r="C46" s="40">
        <v>2008072</v>
      </c>
      <c r="D46" s="32">
        <f>+'PASO 3'!E46</f>
        <v>1474357.280819251</v>
      </c>
      <c r="E46" s="32">
        <f>+'PASO 6'!E46</f>
        <v>1946116.4380417943</v>
      </c>
      <c r="F46" s="32">
        <f t="shared" si="0"/>
        <v>5428545.7188610453</v>
      </c>
      <c r="G46" s="75"/>
      <c r="H46" s="78">
        <v>5428546</v>
      </c>
    </row>
    <row r="47" spans="1:8" ht="13.8" x14ac:dyDescent="0.25">
      <c r="A47" s="50" t="str">
        <f>VLOOKUP(B47,'claves municipios'!$A$4:$B$215,2,FALSE)</f>
        <v>042</v>
      </c>
      <c r="B47" s="36" t="s">
        <v>49</v>
      </c>
      <c r="C47" s="40">
        <v>5363520</v>
      </c>
      <c r="D47" s="32">
        <f>+'PASO 3'!E47</f>
        <v>2526800.1957780807</v>
      </c>
      <c r="E47" s="32">
        <f>+'PASO 6'!E47</f>
        <v>2361829.5539494674</v>
      </c>
      <c r="F47" s="32">
        <f t="shared" si="0"/>
        <v>10252149.749727549</v>
      </c>
      <c r="G47" s="75"/>
      <c r="H47" s="78">
        <v>10252150</v>
      </c>
    </row>
    <row r="48" spans="1:8" ht="13.8" x14ac:dyDescent="0.25">
      <c r="A48" s="50" t="str">
        <f>VLOOKUP(B48,'claves municipios'!$A$4:$B$215,2,FALSE)</f>
        <v>043</v>
      </c>
      <c r="B48" s="36" t="s">
        <v>50</v>
      </c>
      <c r="C48" s="40">
        <v>16880677</v>
      </c>
      <c r="D48" s="32">
        <f>+'PASO 3'!E48</f>
        <v>7902522.3167728186</v>
      </c>
      <c r="E48" s="32">
        <f>+'PASO 6'!E48</f>
        <v>4433700.1935897674</v>
      </c>
      <c r="F48" s="40">
        <f t="shared" si="0"/>
        <v>29216899.510362588</v>
      </c>
      <c r="G48" s="94"/>
      <c r="H48" s="78">
        <v>29216899</v>
      </c>
    </row>
    <row r="49" spans="1:8" ht="13.8" x14ac:dyDescent="0.25">
      <c r="A49" s="50" t="str">
        <f>VLOOKUP(B49,'claves municipios'!$A$4:$B$215,2,FALSE)</f>
        <v>044</v>
      </c>
      <c r="B49" s="36" t="s">
        <v>51</v>
      </c>
      <c r="C49" s="40">
        <v>60203093</v>
      </c>
      <c r="D49" s="32">
        <f>+'PASO 3'!E49</f>
        <v>27563399.598187894</v>
      </c>
      <c r="E49" s="32">
        <f>+'PASO 6'!E49</f>
        <v>2634208.2778489506</v>
      </c>
      <c r="F49" s="32">
        <f t="shared" si="0"/>
        <v>90400700.876036838</v>
      </c>
      <c r="G49" s="75"/>
      <c r="H49" s="78">
        <v>90400701</v>
      </c>
    </row>
    <row r="50" spans="1:8" ht="13.8" x14ac:dyDescent="0.25">
      <c r="A50" s="50" t="s">
        <v>325</v>
      </c>
      <c r="B50" s="36" t="s">
        <v>52</v>
      </c>
      <c r="C50" s="40">
        <v>25640088</v>
      </c>
      <c r="D50" s="32">
        <f>+'PASO 3'!E50</f>
        <v>11811519.846443072</v>
      </c>
      <c r="E50" s="32">
        <f>+'PASO 6'!E50</f>
        <v>1497626.495310416</v>
      </c>
      <c r="F50" s="32">
        <f t="shared" si="0"/>
        <v>38949234.34175349</v>
      </c>
      <c r="G50" s="75"/>
      <c r="H50" s="78">
        <v>38949234</v>
      </c>
    </row>
    <row r="51" spans="1:8" ht="13.8" x14ac:dyDescent="0.25">
      <c r="A51" s="50" t="str">
        <f>VLOOKUP(B51,'claves municipios'!$A$4:$B$215,2,FALSE)</f>
        <v>046</v>
      </c>
      <c r="B51" s="36" t="s">
        <v>53</v>
      </c>
      <c r="C51" s="40">
        <v>15266275</v>
      </c>
      <c r="D51" s="32">
        <f>+'PASO 3'!E51</f>
        <v>4278240.7249010298</v>
      </c>
      <c r="E51" s="32">
        <f>+'PASO 6'!E51</f>
        <v>3239236.8133979831</v>
      </c>
      <c r="F51" s="32">
        <f t="shared" si="0"/>
        <v>22783752.538299009</v>
      </c>
      <c r="G51" s="75"/>
      <c r="H51" s="78">
        <v>22783753</v>
      </c>
    </row>
    <row r="52" spans="1:8" ht="13.8" x14ac:dyDescent="0.25">
      <c r="A52" s="50" t="str">
        <f>VLOOKUP(B52,'claves municipios'!$A$4:$B$215,2,FALSE)</f>
        <v>047</v>
      </c>
      <c r="B52" s="36" t="s">
        <v>54</v>
      </c>
      <c r="C52" s="40">
        <v>51913624</v>
      </c>
      <c r="D52" s="32">
        <f>+'PASO 3'!E52</f>
        <v>31076052.016951535</v>
      </c>
      <c r="E52" s="32">
        <f>+'PASO 6'!E52</f>
        <v>3747594.7056617136</v>
      </c>
      <c r="F52" s="32">
        <f t="shared" si="0"/>
        <v>86737270.722613245</v>
      </c>
      <c r="G52" s="75"/>
      <c r="H52" s="78">
        <v>86737271</v>
      </c>
    </row>
    <row r="53" spans="1:8" ht="13.8" x14ac:dyDescent="0.25">
      <c r="A53" s="50" t="str">
        <f>VLOOKUP(B53,'claves municipios'!$A$4:$B$215,2,FALSE)</f>
        <v>048</v>
      </c>
      <c r="B53" s="36" t="s">
        <v>55</v>
      </c>
      <c r="C53" s="40">
        <v>43700466</v>
      </c>
      <c r="D53" s="32">
        <f>+'PASO 3'!E53</f>
        <v>27163460.889900453</v>
      </c>
      <c r="E53" s="32">
        <f>+'PASO 6'!E53</f>
        <v>1483896.2393411507</v>
      </c>
      <c r="F53" s="32">
        <f t="shared" si="0"/>
        <v>72347823.129241601</v>
      </c>
      <c r="G53" s="75"/>
      <c r="H53" s="78">
        <v>72347823</v>
      </c>
    </row>
    <row r="54" spans="1:8" ht="13.8" x14ac:dyDescent="0.25">
      <c r="A54" s="50" t="str">
        <f>VLOOKUP(B54,'claves municipios'!$A$4:$B$215,2,FALSE)</f>
        <v>049</v>
      </c>
      <c r="B54" s="36" t="s">
        <v>56</v>
      </c>
      <c r="C54" s="40">
        <v>12520164</v>
      </c>
      <c r="D54" s="32">
        <f>+'PASO 3'!E54</f>
        <v>5488983.407426266</v>
      </c>
      <c r="E54" s="32">
        <f>+'PASO 6'!E54</f>
        <v>2285232.402255862</v>
      </c>
      <c r="F54" s="32">
        <f t="shared" si="0"/>
        <v>20294379.809682131</v>
      </c>
      <c r="G54" s="75"/>
      <c r="H54" s="78">
        <v>20294380</v>
      </c>
    </row>
    <row r="55" spans="1:8" ht="13.8" x14ac:dyDescent="0.25">
      <c r="A55" s="50" t="str">
        <f>VLOOKUP(B55,'claves municipios'!$A$4:$B$215,2,FALSE)</f>
        <v>050</v>
      </c>
      <c r="B55" s="36" t="s">
        <v>57</v>
      </c>
      <c r="C55" s="40">
        <v>23725932</v>
      </c>
      <c r="D55" s="32">
        <f>+'PASO 3'!E55</f>
        <v>12963787.378342405</v>
      </c>
      <c r="E55" s="32">
        <f>+'PASO 6'!E55</f>
        <v>2856295.427384648</v>
      </c>
      <c r="F55" s="32">
        <f t="shared" si="0"/>
        <v>39546014.80572705</v>
      </c>
      <c r="G55" s="75"/>
      <c r="H55" s="78">
        <v>39546015</v>
      </c>
    </row>
    <row r="56" spans="1:8" ht="13.8" x14ac:dyDescent="0.25">
      <c r="A56" s="50" t="str">
        <f>VLOOKUP(B56,'claves municipios'!$A$4:$B$215,2,FALSE)</f>
        <v>051</v>
      </c>
      <c r="B56" s="36" t="s">
        <v>58</v>
      </c>
      <c r="C56" s="40">
        <v>22152687</v>
      </c>
      <c r="D56" s="32">
        <f>+'PASO 3'!E56</f>
        <v>15227521.529309699</v>
      </c>
      <c r="E56" s="32">
        <f>+'PASO 6'!E56</f>
        <v>2828040.4231609581</v>
      </c>
      <c r="F56" s="32">
        <f t="shared" si="0"/>
        <v>40208248.952470653</v>
      </c>
      <c r="G56" s="75"/>
      <c r="H56" s="78">
        <v>40208249</v>
      </c>
    </row>
    <row r="57" spans="1:8" ht="13.8" x14ac:dyDescent="0.25">
      <c r="A57" s="50" t="str">
        <f>VLOOKUP(B57,'claves municipios'!$A$4:$B$215,2,FALSE)</f>
        <v>052</v>
      </c>
      <c r="B57" s="36" t="s">
        <v>59</v>
      </c>
      <c r="C57" s="40">
        <v>7525445</v>
      </c>
      <c r="D57" s="32">
        <f>+'PASO 3'!E57</f>
        <v>3185071.3289712993</v>
      </c>
      <c r="E57" s="32">
        <f>+'PASO 6'!E57</f>
        <v>2138823.788379665</v>
      </c>
      <c r="F57" s="32">
        <f t="shared" si="0"/>
        <v>12849340.117350966</v>
      </c>
      <c r="G57" s="75"/>
      <c r="H57" s="78">
        <v>12849340</v>
      </c>
    </row>
    <row r="58" spans="1:8" ht="13.8" x14ac:dyDescent="0.25">
      <c r="A58" s="50" t="str">
        <f>VLOOKUP(B58,'claves municipios'!$A$4:$B$215,2,FALSE)</f>
        <v>053</v>
      </c>
      <c r="B58" s="36" t="s">
        <v>60</v>
      </c>
      <c r="C58" s="40">
        <v>12881969</v>
      </c>
      <c r="D58" s="32">
        <f>+'PASO 3'!E58</f>
        <v>4692688.9983740393</v>
      </c>
      <c r="E58" s="32">
        <f>+'PASO 6'!E58</f>
        <v>2857567.0778240003</v>
      </c>
      <c r="F58" s="32">
        <f t="shared" si="0"/>
        <v>20432225.076198038</v>
      </c>
      <c r="G58" s="75"/>
      <c r="H58" s="78">
        <v>20432225</v>
      </c>
    </row>
    <row r="59" spans="1:8" ht="13.8" x14ac:dyDescent="0.25">
      <c r="A59" s="50" t="str">
        <f>VLOOKUP(B59,'claves municipios'!$A$4:$B$215,2,FALSE)</f>
        <v>054</v>
      </c>
      <c r="B59" s="36" t="s">
        <v>61</v>
      </c>
      <c r="C59" s="40">
        <v>6600311</v>
      </c>
      <c r="D59" s="32">
        <f>+'PASO 3'!E59</f>
        <v>1820284.3583186832</v>
      </c>
      <c r="E59" s="32">
        <f>+'PASO 6'!E59</f>
        <v>2617785.361825773</v>
      </c>
      <c r="F59" s="32">
        <f t="shared" si="0"/>
        <v>11038380.720144456</v>
      </c>
      <c r="G59" s="75"/>
      <c r="H59" s="78">
        <v>11038381</v>
      </c>
    </row>
    <row r="60" spans="1:8" ht="13.8" x14ac:dyDescent="0.25">
      <c r="A60" s="50" t="str">
        <f>VLOOKUP(B60,'claves municipios'!$A$4:$B$215,2,FALSE)</f>
        <v>055</v>
      </c>
      <c r="B60" s="36" t="s">
        <v>62</v>
      </c>
      <c r="C60" s="40">
        <v>12888680</v>
      </c>
      <c r="D60" s="32">
        <f>+'PASO 3'!E60</f>
        <v>6654691.6871484285</v>
      </c>
      <c r="E60" s="32">
        <f>+'PASO 6'!E60</f>
        <v>2631083.323195145</v>
      </c>
      <c r="F60" s="32">
        <f t="shared" si="0"/>
        <v>22174455.010343574</v>
      </c>
      <c r="G60" s="75"/>
      <c r="H60" s="78">
        <v>22174455</v>
      </c>
    </row>
    <row r="61" spans="1:8" ht="13.8" x14ac:dyDescent="0.25">
      <c r="A61" s="50" t="str">
        <f>VLOOKUP(B61,'claves municipios'!$A$4:$B$215,2,FALSE)</f>
        <v>056</v>
      </c>
      <c r="B61" s="36" t="s">
        <v>63</v>
      </c>
      <c r="C61" s="40">
        <v>8314494</v>
      </c>
      <c r="D61" s="32">
        <f>+'PASO 3'!E61</f>
        <v>5341912.6643935293</v>
      </c>
      <c r="E61" s="32">
        <f>+'PASO 6'!E61</f>
        <v>2007727.4534835941</v>
      </c>
      <c r="F61" s="32">
        <f t="shared" si="0"/>
        <v>15664134.117877124</v>
      </c>
      <c r="G61" s="75"/>
      <c r="H61" s="78">
        <v>15664134</v>
      </c>
    </row>
    <row r="62" spans="1:8" ht="13.8" x14ac:dyDescent="0.25">
      <c r="A62" s="50" t="str">
        <f>VLOOKUP(B62,'claves municipios'!$A$4:$B$215,2,FALSE)</f>
        <v>057</v>
      </c>
      <c r="B62" s="36" t="s">
        <v>64</v>
      </c>
      <c r="C62" s="40">
        <v>14306804</v>
      </c>
      <c r="D62" s="32">
        <f>+'PASO 3'!E62</f>
        <v>6511119.4706421364</v>
      </c>
      <c r="E62" s="32">
        <f>+'PASO 6'!E62</f>
        <v>3088305.4521387466</v>
      </c>
      <c r="F62" s="32">
        <f t="shared" si="0"/>
        <v>23906228.922780883</v>
      </c>
      <c r="G62" s="75"/>
      <c r="H62" s="78">
        <v>23906229</v>
      </c>
    </row>
    <row r="63" spans="1:8" ht="13.8" x14ac:dyDescent="0.25">
      <c r="A63" s="50" t="str">
        <f>VLOOKUP(B63,'claves municipios'!$A$4:$B$215,2,FALSE)</f>
        <v>058</v>
      </c>
      <c r="B63" s="36" t="s">
        <v>65</v>
      </c>
      <c r="C63" s="40">
        <v>67934179</v>
      </c>
      <c r="D63" s="32">
        <f>+'PASO 3'!E63</f>
        <v>39016049.667621344</v>
      </c>
      <c r="E63" s="32">
        <f>+'PASO 6'!E63</f>
        <v>3359877.2944196449</v>
      </c>
      <c r="F63" s="32">
        <f t="shared" si="0"/>
        <v>110310105.96204099</v>
      </c>
      <c r="G63" s="75"/>
      <c r="H63" s="78">
        <v>110310106</v>
      </c>
    </row>
    <row r="64" spans="1:8" ht="13.8" x14ac:dyDescent="0.25">
      <c r="A64" s="50" t="str">
        <f>VLOOKUP(B64,'claves municipios'!$A$4:$B$215,2,FALSE)</f>
        <v>059</v>
      </c>
      <c r="B64" s="36" t="s">
        <v>66</v>
      </c>
      <c r="C64" s="40">
        <v>10547645</v>
      </c>
      <c r="D64" s="32">
        <f>+'PASO 3'!E64</f>
        <v>5543052.294145924</v>
      </c>
      <c r="E64" s="32">
        <f>+'PASO 6'!E64</f>
        <v>1963876.0508203697</v>
      </c>
      <c r="F64" s="32">
        <f t="shared" si="0"/>
        <v>18054573.344966292</v>
      </c>
      <c r="G64" s="75"/>
      <c r="H64" s="78">
        <v>18054573</v>
      </c>
    </row>
    <row r="65" spans="1:8" ht="13.8" x14ac:dyDescent="0.25">
      <c r="A65" s="50" t="str">
        <f>VLOOKUP(B65,'claves municipios'!$A$4:$B$215,2,FALSE)</f>
        <v>060</v>
      </c>
      <c r="B65" s="36" t="s">
        <v>67</v>
      </c>
      <c r="C65" s="40">
        <v>17524254</v>
      </c>
      <c r="D65" s="32">
        <f>+'PASO 3'!E65</f>
        <v>7474557.5850228118</v>
      </c>
      <c r="E65" s="32">
        <f>+'PASO 6'!E65</f>
        <v>2740967.8293827297</v>
      </c>
      <c r="F65" s="32">
        <f t="shared" si="0"/>
        <v>27739779.41440554</v>
      </c>
      <c r="G65" s="75"/>
      <c r="H65" s="78">
        <v>27739779</v>
      </c>
    </row>
    <row r="66" spans="1:8" ht="13.8" x14ac:dyDescent="0.25">
      <c r="A66" s="50" t="str">
        <f>VLOOKUP(B66,'claves municipios'!$A$4:$B$215,2,FALSE)</f>
        <v>061</v>
      </c>
      <c r="B66" s="36" t="s">
        <v>68</v>
      </c>
      <c r="C66" s="40">
        <v>101156959</v>
      </c>
      <c r="D66" s="32">
        <f>+'PASO 3'!E66</f>
        <v>38030433.769670352</v>
      </c>
      <c r="E66" s="32">
        <f>+'PASO 6'!E66</f>
        <v>3240311.4425471537</v>
      </c>
      <c r="F66" s="32">
        <f t="shared" si="0"/>
        <v>142427704.21221751</v>
      </c>
      <c r="G66" s="75"/>
      <c r="H66" s="78">
        <v>142427704</v>
      </c>
    </row>
    <row r="67" spans="1:8" ht="13.8" x14ac:dyDescent="0.25">
      <c r="A67" s="50" t="str">
        <f>VLOOKUP(B67,'claves municipios'!$A$4:$B$215,2,FALSE)</f>
        <v>062</v>
      </c>
      <c r="B67" s="36" t="s">
        <v>69</v>
      </c>
      <c r="C67" s="40">
        <v>15480217</v>
      </c>
      <c r="D67" s="32">
        <f>+'PASO 3'!E67</f>
        <v>6873263.2179255104</v>
      </c>
      <c r="E67" s="32">
        <f>+'PASO 6'!E67</f>
        <v>3823925.3301560692</v>
      </c>
      <c r="F67" s="32">
        <f t="shared" si="0"/>
        <v>26177405.548081581</v>
      </c>
      <c r="G67" s="75"/>
      <c r="H67" s="78">
        <v>26177406</v>
      </c>
    </row>
    <row r="68" spans="1:8" ht="13.8" x14ac:dyDescent="0.25">
      <c r="A68" s="50" t="str">
        <f>VLOOKUP(B68,'claves municipios'!$A$4:$B$215,2,FALSE)</f>
        <v>063</v>
      </c>
      <c r="B68" s="36" t="s">
        <v>70</v>
      </c>
      <c r="C68" s="40">
        <v>19786474</v>
      </c>
      <c r="D68" s="32">
        <f>+'PASO 3'!E68</f>
        <v>8297134.9187023332</v>
      </c>
      <c r="E68" s="32">
        <f>+'PASO 6'!E68</f>
        <v>3046293.0474346364</v>
      </c>
      <c r="F68" s="32">
        <f t="shared" si="0"/>
        <v>31129901.96613697</v>
      </c>
      <c r="G68" s="75"/>
      <c r="H68" s="78">
        <v>31129902</v>
      </c>
    </row>
    <row r="69" spans="1:8" ht="13.8" x14ac:dyDescent="0.25">
      <c r="A69" s="50" t="str">
        <f>VLOOKUP(B69,'claves municipios'!$A$4:$B$215,2,FALSE)</f>
        <v>064</v>
      </c>
      <c r="B69" s="36" t="s">
        <v>71</v>
      </c>
      <c r="C69" s="40">
        <v>4508286</v>
      </c>
      <c r="D69" s="32">
        <f>+'PASO 3'!E69</f>
        <v>5095801.0246328311</v>
      </c>
      <c r="E69" s="32">
        <f>+'PASO 6'!E69</f>
        <v>1933868.737732196</v>
      </c>
      <c r="F69" s="32">
        <f t="shared" si="0"/>
        <v>11537955.762365026</v>
      </c>
      <c r="G69" s="75"/>
      <c r="H69" s="78">
        <v>11537956</v>
      </c>
    </row>
    <row r="70" spans="1:8" ht="13.8" x14ac:dyDescent="0.25">
      <c r="A70" s="50" t="str">
        <f>VLOOKUP(B70,'claves municipios'!$A$4:$B$215,2,FALSE)</f>
        <v>065</v>
      </c>
      <c r="B70" s="36" t="s">
        <v>72</v>
      </c>
      <c r="C70" s="40">
        <v>28440723</v>
      </c>
      <c r="D70" s="32">
        <f>+'PASO 3'!E70</f>
        <v>12160650.422425529</v>
      </c>
      <c r="E70" s="32">
        <f>+'PASO 6'!E70</f>
        <v>1392636.6287953663</v>
      </c>
      <c r="F70" s="32">
        <f t="shared" si="0"/>
        <v>41994010.051220894</v>
      </c>
      <c r="G70" s="75"/>
      <c r="H70" s="78">
        <v>41994010</v>
      </c>
    </row>
    <row r="71" spans="1:8" ht="13.8" x14ac:dyDescent="0.25">
      <c r="A71" s="50" t="str">
        <f>VLOOKUP(B71,'claves municipios'!$A$4:$B$215,2,FALSE)</f>
        <v>066</v>
      </c>
      <c r="B71" s="36" t="s">
        <v>73</v>
      </c>
      <c r="C71" s="40">
        <v>30347768</v>
      </c>
      <c r="D71" s="32">
        <f>+'PASO 3'!E71</f>
        <v>17042783.23792601</v>
      </c>
      <c r="E71" s="32">
        <f>+'PASO 6'!E71</f>
        <v>3153277.218961685</v>
      </c>
      <c r="F71" s="32">
        <f t="shared" si="0"/>
        <v>50543828.456887692</v>
      </c>
      <c r="G71" s="75"/>
      <c r="H71" s="78">
        <v>50543828</v>
      </c>
    </row>
    <row r="72" spans="1:8" ht="13.8" x14ac:dyDescent="0.25">
      <c r="A72" s="50" t="str">
        <f>VLOOKUP(B72,'claves municipios'!$A$4:$B$215,2,FALSE)</f>
        <v>067</v>
      </c>
      <c r="B72" s="36" t="s">
        <v>74</v>
      </c>
      <c r="C72" s="40">
        <v>17603669</v>
      </c>
      <c r="D72" s="32">
        <f>+'PASO 3'!E72</f>
        <v>19843988.356662508</v>
      </c>
      <c r="E72" s="32">
        <f>+'PASO 6'!E72</f>
        <v>2538236.4670522162</v>
      </c>
      <c r="F72" s="32">
        <f t="shared" ref="F72:F135" si="1">+C72+D72+E72</f>
        <v>39985893.823714726</v>
      </c>
      <c r="G72" s="75"/>
      <c r="H72" s="78">
        <v>39985894</v>
      </c>
    </row>
    <row r="73" spans="1:8" ht="13.8" x14ac:dyDescent="0.25">
      <c r="A73" s="50" t="str">
        <f>VLOOKUP(B73,'claves municipios'!$A$4:$B$215,2,FALSE)</f>
        <v>068</v>
      </c>
      <c r="B73" s="36" t="s">
        <v>75</v>
      </c>
      <c r="C73" s="40">
        <v>18912152</v>
      </c>
      <c r="D73" s="32">
        <f>+'PASO 3'!E73</f>
        <v>7936612.4907514462</v>
      </c>
      <c r="E73" s="32">
        <f>+'PASO 6'!E73</f>
        <v>2042239.7814318102</v>
      </c>
      <c r="F73" s="32">
        <f t="shared" si="1"/>
        <v>28891004.272183254</v>
      </c>
      <c r="G73" s="75"/>
      <c r="H73" s="78">
        <v>28891004</v>
      </c>
    </row>
    <row r="74" spans="1:8" ht="13.8" x14ac:dyDescent="0.25">
      <c r="A74" s="50" t="str">
        <f>VLOOKUP(B74,'claves municipios'!$A$4:$B$215,2,FALSE)</f>
        <v>069</v>
      </c>
      <c r="B74" s="36" t="s">
        <v>76</v>
      </c>
      <c r="C74" s="40">
        <v>17386302</v>
      </c>
      <c r="D74" s="32">
        <f>+'PASO 3'!E74</f>
        <v>6974380.41708529</v>
      </c>
      <c r="E74" s="32">
        <f>+'PASO 6'!E74</f>
        <v>1953180.9516313514</v>
      </c>
      <c r="F74" s="32">
        <f t="shared" si="1"/>
        <v>26313863.368716642</v>
      </c>
      <c r="G74" s="75"/>
      <c r="H74" s="78">
        <v>26313863</v>
      </c>
    </row>
    <row r="75" spans="1:8" ht="13.8" x14ac:dyDescent="0.25">
      <c r="A75" s="50" t="str">
        <f>VLOOKUP(B75,'claves municipios'!$A$4:$B$215,2,FALSE)</f>
        <v>070</v>
      </c>
      <c r="B75" s="36" t="s">
        <v>77</v>
      </c>
      <c r="C75" s="40">
        <v>17911979</v>
      </c>
      <c r="D75" s="32">
        <f>+'PASO 3'!E75</f>
        <v>10383803.084961284</v>
      </c>
      <c r="E75" s="32">
        <f>+'PASO 6'!E75</f>
        <v>3031823.6174781895</v>
      </c>
      <c r="F75" s="32">
        <f t="shared" si="1"/>
        <v>31327605.702439472</v>
      </c>
      <c r="G75" s="75"/>
      <c r="H75" s="78">
        <v>31327606</v>
      </c>
    </row>
    <row r="76" spans="1:8" ht="13.8" x14ac:dyDescent="0.25">
      <c r="A76" s="50" t="str">
        <f>VLOOKUP(B76,'claves municipios'!$A$4:$B$215,2,FALSE)</f>
        <v>071</v>
      </c>
      <c r="B76" s="36" t="s">
        <v>78</v>
      </c>
      <c r="C76" s="40">
        <v>32871987</v>
      </c>
      <c r="D76" s="32">
        <f>+'PASO 3'!E76</f>
        <v>18110089.53860506</v>
      </c>
      <c r="E76" s="32">
        <f>+'PASO 6'!E76</f>
        <v>2939686.819224277</v>
      </c>
      <c r="F76" s="32">
        <f t="shared" si="1"/>
        <v>53921763.35782934</v>
      </c>
      <c r="G76" s="75"/>
      <c r="H76" s="78">
        <v>53921763</v>
      </c>
    </row>
    <row r="77" spans="1:8" ht="13.8" x14ac:dyDescent="0.25">
      <c r="A77" s="50" t="str">
        <f>VLOOKUP(B77,'claves municipios'!$A$4:$B$215,2,FALSE)</f>
        <v>072</v>
      </c>
      <c r="B77" s="36" t="s">
        <v>79</v>
      </c>
      <c r="C77" s="40">
        <v>32996431</v>
      </c>
      <c r="D77" s="32">
        <f>+'PASO 3'!E77</f>
        <v>6830200.1196922362</v>
      </c>
      <c r="E77" s="32">
        <f>+'PASO 6'!E77</f>
        <v>4851923.3735507848</v>
      </c>
      <c r="F77" s="40">
        <f t="shared" si="1"/>
        <v>44678554.493243024</v>
      </c>
      <c r="G77" s="97"/>
      <c r="H77" s="78">
        <v>44678554</v>
      </c>
    </row>
    <row r="78" spans="1:8" ht="13.8" x14ac:dyDescent="0.25">
      <c r="A78" s="50" t="str">
        <f>VLOOKUP(B78,'claves municipios'!$A$4:$B$215,2,FALSE)</f>
        <v>073</v>
      </c>
      <c r="B78" s="36" t="s">
        <v>80</v>
      </c>
      <c r="C78" s="40">
        <v>37728499</v>
      </c>
      <c r="D78" s="32">
        <f>+'PASO 3'!E78</f>
        <v>23019730.784646418</v>
      </c>
      <c r="E78" s="32">
        <f>+'PASO 6'!E78</f>
        <v>2422039.8010472548</v>
      </c>
      <c r="F78" s="32">
        <f t="shared" si="1"/>
        <v>63170269.58569368</v>
      </c>
      <c r="G78" s="75"/>
      <c r="H78" s="78">
        <v>63170270</v>
      </c>
    </row>
    <row r="79" spans="1:8" ht="13.8" x14ac:dyDescent="0.25">
      <c r="A79" s="50" t="str">
        <f>VLOOKUP(B79,'claves municipios'!$A$4:$B$215,2,FALSE)</f>
        <v>074</v>
      </c>
      <c r="B79" s="36" t="s">
        <v>81</v>
      </c>
      <c r="C79" s="40">
        <v>2847650</v>
      </c>
      <c r="D79" s="32">
        <f>+'PASO 3'!E79</f>
        <v>1417816.5463340299</v>
      </c>
      <c r="E79" s="32">
        <f>+'PASO 6'!E79</f>
        <v>2341631.4960473408</v>
      </c>
      <c r="F79" s="32">
        <f t="shared" si="1"/>
        <v>6607098.0423813704</v>
      </c>
      <c r="G79" s="75"/>
      <c r="H79" s="78">
        <v>6607098</v>
      </c>
    </row>
    <row r="80" spans="1:8" ht="13.8" x14ac:dyDescent="0.25">
      <c r="A80" s="50" t="str">
        <f>VLOOKUP(B80,'claves municipios'!$A$4:$B$215,2,FALSE)</f>
        <v>075</v>
      </c>
      <c r="B80" s="36" t="s">
        <v>82</v>
      </c>
      <c r="C80" s="40">
        <v>13281545</v>
      </c>
      <c r="D80" s="32">
        <f>+'PASO 3'!E80</f>
        <v>6950274.8138076346</v>
      </c>
      <c r="E80" s="32">
        <f>+'PASO 6'!E80</f>
        <v>3485375.9072027751</v>
      </c>
      <c r="F80" s="32">
        <f t="shared" si="1"/>
        <v>23717195.721010413</v>
      </c>
      <c r="G80" s="75"/>
      <c r="H80" s="78">
        <v>23717196</v>
      </c>
    </row>
    <row r="81" spans="1:8" ht="13.8" x14ac:dyDescent="0.25">
      <c r="A81" s="50" t="str">
        <f>VLOOKUP(B81,'claves municipios'!$A$4:$B$215,2,FALSE)</f>
        <v>076</v>
      </c>
      <c r="B81" s="36" t="s">
        <v>83</v>
      </c>
      <c r="C81" s="40">
        <v>20760460</v>
      </c>
      <c r="D81" s="32">
        <f>+'PASO 3'!E81</f>
        <v>17039838.120895419</v>
      </c>
      <c r="E81" s="32">
        <f>+'PASO 6'!E81</f>
        <v>2591031.121596022</v>
      </c>
      <c r="F81" s="32">
        <f t="shared" si="1"/>
        <v>40391329.242491439</v>
      </c>
      <c r="G81" s="75"/>
      <c r="H81" s="78">
        <v>40391329</v>
      </c>
    </row>
    <row r="82" spans="1:8" ht="13.8" x14ac:dyDescent="0.25">
      <c r="A82" s="50" t="str">
        <f>VLOOKUP(B82,'claves municipios'!$A$4:$B$215,2,FALSE)</f>
        <v>077</v>
      </c>
      <c r="B82" s="36" t="s">
        <v>84</v>
      </c>
      <c r="C82" s="40">
        <v>25408395</v>
      </c>
      <c r="D82" s="32">
        <f>+'PASO 3'!E82</f>
        <v>13570149.054670256</v>
      </c>
      <c r="E82" s="32">
        <f>+'PASO 6'!E82</f>
        <v>1540520.6657067572</v>
      </c>
      <c r="F82" s="32">
        <f t="shared" si="1"/>
        <v>40519064.720377013</v>
      </c>
      <c r="G82" s="75"/>
      <c r="H82" s="78">
        <v>40519065</v>
      </c>
    </row>
    <row r="83" spans="1:8" ht="13.8" x14ac:dyDescent="0.25">
      <c r="A83" s="50" t="str">
        <f>VLOOKUP(B83,'claves municipios'!$A$4:$B$215,2,FALSE)</f>
        <v>078</v>
      </c>
      <c r="B83" s="36" t="s">
        <v>85</v>
      </c>
      <c r="C83" s="40">
        <v>17158093</v>
      </c>
      <c r="D83" s="32">
        <f>+'PASO 3'!E83</f>
        <v>8353764.0203422476</v>
      </c>
      <c r="E83" s="32">
        <f>+'PASO 6'!E83</f>
        <v>3001114.287381324</v>
      </c>
      <c r="F83" s="32">
        <f t="shared" si="1"/>
        <v>28512971.307723571</v>
      </c>
      <c r="G83" s="75"/>
      <c r="H83" s="78">
        <v>28512971</v>
      </c>
    </row>
    <row r="84" spans="1:8" ht="13.8" x14ac:dyDescent="0.25">
      <c r="A84" s="50" t="str">
        <f>VLOOKUP(B84,'claves municipios'!$A$4:$B$215,2,FALSE)</f>
        <v>079</v>
      </c>
      <c r="B84" s="36" t="s">
        <v>86</v>
      </c>
      <c r="C84" s="40">
        <v>9554764</v>
      </c>
      <c r="D84" s="32">
        <f>+'PASO 3'!E84</f>
        <v>3985846.3555645356</v>
      </c>
      <c r="E84" s="32">
        <f>+'PASO 6'!E84</f>
        <v>3017159.7785178078</v>
      </c>
      <c r="F84" s="32">
        <f t="shared" si="1"/>
        <v>16557770.134082343</v>
      </c>
      <c r="G84" s="75"/>
      <c r="H84" s="78">
        <v>16557770</v>
      </c>
    </row>
    <row r="85" spans="1:8" ht="13.8" x14ac:dyDescent="0.25">
      <c r="A85" s="50" t="str">
        <f>VLOOKUP(B85,'claves municipios'!$A$4:$B$215,2,FALSE)</f>
        <v>080</v>
      </c>
      <c r="B85" s="36" t="s">
        <v>87</v>
      </c>
      <c r="C85" s="40">
        <v>16957685</v>
      </c>
      <c r="D85" s="32">
        <f>+'PASO 3'!E85</f>
        <v>8757741.832239328</v>
      </c>
      <c r="E85" s="32">
        <f>+'PASO 6'!E85</f>
        <v>4070894.8253988037</v>
      </c>
      <c r="F85" s="32">
        <f t="shared" si="1"/>
        <v>29786321.657638133</v>
      </c>
      <c r="G85" s="75"/>
      <c r="H85" s="78">
        <v>29786322</v>
      </c>
    </row>
    <row r="86" spans="1:8" ht="13.8" x14ac:dyDescent="0.25">
      <c r="A86" s="50" t="str">
        <f>VLOOKUP(B86,'claves municipios'!$A$4:$B$215,2,FALSE)</f>
        <v>081</v>
      </c>
      <c r="B86" s="36" t="s">
        <v>88</v>
      </c>
      <c r="C86" s="40">
        <v>15189906</v>
      </c>
      <c r="D86" s="32">
        <f>+'PASO 3'!E86</f>
        <v>6962425.3026245143</v>
      </c>
      <c r="E86" s="32">
        <f>+'PASO 6'!E86</f>
        <v>2288255.5914123999</v>
      </c>
      <c r="F86" s="32">
        <f t="shared" si="1"/>
        <v>24440586.894036915</v>
      </c>
      <c r="G86" s="75"/>
      <c r="H86" s="78">
        <v>24440587</v>
      </c>
    </row>
    <row r="87" spans="1:8" ht="13.8" x14ac:dyDescent="0.25">
      <c r="A87" s="50" t="str">
        <f>VLOOKUP(B87,'claves municipios'!$A$4:$B$215,2,FALSE)</f>
        <v>082</v>
      </c>
      <c r="B87" s="36" t="s">
        <v>89</v>
      </c>
      <c r="C87" s="40">
        <v>7088148</v>
      </c>
      <c r="D87" s="32">
        <f>+'PASO 3'!E87</f>
        <v>3115088.3194644689</v>
      </c>
      <c r="E87" s="32">
        <f>+'PASO 6'!E87</f>
        <v>3643009.3628550251</v>
      </c>
      <c r="F87" s="32">
        <f t="shared" si="1"/>
        <v>13846245.682319494</v>
      </c>
      <c r="G87" s="75"/>
      <c r="H87" s="78">
        <v>13846246</v>
      </c>
    </row>
    <row r="88" spans="1:8" ht="13.8" x14ac:dyDescent="0.25">
      <c r="A88" s="50" t="str">
        <f>VLOOKUP(B88,'claves municipios'!$A$4:$B$215,2,FALSE)</f>
        <v>083</v>
      </c>
      <c r="B88" s="36" t="s">
        <v>90</v>
      </c>
      <c r="C88" s="40">
        <v>72858245</v>
      </c>
      <c r="D88" s="32">
        <f>+'PASO 3'!E88</f>
        <v>41128702.204195783</v>
      </c>
      <c r="E88" s="32">
        <f>+'PASO 6'!E88</f>
        <v>3510566.6553662377</v>
      </c>
      <c r="F88" s="32">
        <f t="shared" si="1"/>
        <v>117497513.85956202</v>
      </c>
      <c r="G88" s="75"/>
      <c r="H88" s="78">
        <v>117497514</v>
      </c>
    </row>
    <row r="89" spans="1:8" ht="13.8" x14ac:dyDescent="0.25">
      <c r="A89" s="50" t="str">
        <f>VLOOKUP(B89,'claves municipios'!$A$4:$B$215,2,FALSE)</f>
        <v>084</v>
      </c>
      <c r="B89" s="36" t="s">
        <v>91</v>
      </c>
      <c r="C89" s="40">
        <v>4461519</v>
      </c>
      <c r="D89" s="32">
        <f>+'PASO 3'!E89</f>
        <v>766364.08258733293</v>
      </c>
      <c r="E89" s="32">
        <f>+'PASO 6'!E89</f>
        <v>3460156.5830202703</v>
      </c>
      <c r="F89" s="32">
        <f t="shared" si="1"/>
        <v>8688039.6656076033</v>
      </c>
      <c r="G89" s="75"/>
      <c r="H89" s="78">
        <v>8688040</v>
      </c>
    </row>
    <row r="90" spans="1:8" ht="13.8" x14ac:dyDescent="0.25">
      <c r="A90" s="50" t="str">
        <f>VLOOKUP(B90,'claves municipios'!$A$4:$B$215,2,FALSE)</f>
        <v>085</v>
      </c>
      <c r="B90" s="36" t="s">
        <v>92</v>
      </c>
      <c r="C90" s="40">
        <v>29748461</v>
      </c>
      <c r="D90" s="32">
        <f>+'PASO 3'!E90</f>
        <v>11529598.252400426</v>
      </c>
      <c r="E90" s="32">
        <f>+'PASO 6'!E90</f>
        <v>1841814.0215337221</v>
      </c>
      <c r="F90" s="32">
        <f t="shared" si="1"/>
        <v>43119873.273934148</v>
      </c>
      <c r="G90" s="75"/>
      <c r="H90" s="78">
        <v>43119873</v>
      </c>
    </row>
    <row r="91" spans="1:8" ht="13.8" x14ac:dyDescent="0.25">
      <c r="A91" s="50" t="str">
        <f>VLOOKUP(B91,'claves municipios'!$A$4:$B$215,2,FALSE)</f>
        <v>086</v>
      </c>
      <c r="B91" s="36" t="s">
        <v>93</v>
      </c>
      <c r="C91" s="40">
        <v>33856064</v>
      </c>
      <c r="D91" s="32">
        <f>+'PASO 3'!E91</f>
        <v>19405867.824045941</v>
      </c>
      <c r="E91" s="32">
        <f>+'PASO 6'!E91</f>
        <v>3513028.5376530928</v>
      </c>
      <c r="F91" s="32">
        <f t="shared" si="1"/>
        <v>56774960.361699037</v>
      </c>
      <c r="G91" s="75"/>
      <c r="H91" s="78">
        <v>56774960</v>
      </c>
    </row>
    <row r="92" spans="1:8" ht="13.8" x14ac:dyDescent="0.25">
      <c r="A92" s="50" t="str">
        <f>VLOOKUP(B92,'claves municipios'!$A$4:$B$215,2,FALSE)</f>
        <v>087</v>
      </c>
      <c r="B92" s="36" t="s">
        <v>94</v>
      </c>
      <c r="C92" s="40">
        <v>107769551</v>
      </c>
      <c r="D92" s="32">
        <f>+'PASO 3'!E92</f>
        <v>34904259.322113641</v>
      </c>
      <c r="E92" s="32">
        <f>+'PASO 6'!E92</f>
        <v>3002595.2988347271</v>
      </c>
      <c r="F92" s="32">
        <f t="shared" si="1"/>
        <v>145676405.62094837</v>
      </c>
      <c r="G92" s="75"/>
      <c r="H92" s="78">
        <v>145676406</v>
      </c>
    </row>
    <row r="93" spans="1:8" ht="13.8" x14ac:dyDescent="0.25">
      <c r="A93" s="50" t="str">
        <f>VLOOKUP(B93,'claves municipios'!$A$4:$B$215,2,FALSE)</f>
        <v>088</v>
      </c>
      <c r="B93" s="36" t="s">
        <v>95</v>
      </c>
      <c r="C93" s="40">
        <v>3752127</v>
      </c>
      <c r="D93" s="32">
        <f>+'PASO 3'!E93</f>
        <v>1917631.2755140113</v>
      </c>
      <c r="E93" s="32">
        <f>+'PASO 6'!E93</f>
        <v>3260306.6883479729</v>
      </c>
      <c r="F93" s="32">
        <f t="shared" si="1"/>
        <v>8930064.9638619833</v>
      </c>
      <c r="G93" s="75"/>
      <c r="H93" s="78">
        <v>8930065</v>
      </c>
    </row>
    <row r="94" spans="1:8" ht="13.8" x14ac:dyDescent="0.25">
      <c r="A94" s="50" t="str">
        <f>VLOOKUP(B94,'claves municipios'!$A$4:$B$215,2,FALSE)</f>
        <v>089</v>
      </c>
      <c r="B94" s="36" t="s">
        <v>96</v>
      </c>
      <c r="C94" s="40">
        <v>20605041</v>
      </c>
      <c r="D94" s="32">
        <f>+'PASO 3'!E94</f>
        <v>10971578.506316563</v>
      </c>
      <c r="E94" s="32">
        <f>+'PASO 6'!E94</f>
        <v>3497710.3342213212</v>
      </c>
      <c r="F94" s="32">
        <f t="shared" si="1"/>
        <v>35074329.840537883</v>
      </c>
      <c r="G94" s="75"/>
      <c r="H94" s="78">
        <v>35074330</v>
      </c>
    </row>
    <row r="95" spans="1:8" ht="13.8" x14ac:dyDescent="0.25">
      <c r="A95" s="50" t="str">
        <f>VLOOKUP(B95,'claves municipios'!$A$4:$B$215,2,FALSE)</f>
        <v>090</v>
      </c>
      <c r="B95" s="36" t="s">
        <v>97</v>
      </c>
      <c r="C95" s="40">
        <v>4899194</v>
      </c>
      <c r="D95" s="32">
        <f>+'PASO 3'!E95</f>
        <v>1869945.4318348335</v>
      </c>
      <c r="E95" s="32">
        <f>+'PASO 6'!E95</f>
        <v>3124956.7506633517</v>
      </c>
      <c r="F95" s="32">
        <f t="shared" si="1"/>
        <v>9894096.182498185</v>
      </c>
      <c r="G95" s="75"/>
      <c r="H95" s="78">
        <v>9894096</v>
      </c>
    </row>
    <row r="96" spans="1:8" ht="13.8" x14ac:dyDescent="0.25">
      <c r="A96" s="50" t="str">
        <f>VLOOKUP(B96,'claves municipios'!$A$4:$B$215,2,FALSE)</f>
        <v>091</v>
      </c>
      <c r="B96" s="36" t="s">
        <v>98</v>
      </c>
      <c r="C96" s="40">
        <v>20441114</v>
      </c>
      <c r="D96" s="32">
        <f>+'PASO 3'!E96</f>
        <v>14311977.920827135</v>
      </c>
      <c r="E96" s="32">
        <f>+'PASO 6'!E96</f>
        <v>1872980.7397337186</v>
      </c>
      <c r="F96" s="32">
        <f t="shared" si="1"/>
        <v>36626072.660560854</v>
      </c>
      <c r="G96" s="75"/>
      <c r="H96" s="78">
        <v>36626073</v>
      </c>
    </row>
    <row r="97" spans="1:8" ht="13.8" x14ac:dyDescent="0.25">
      <c r="A97" s="50" t="str">
        <f>VLOOKUP(B97,'claves municipios'!$A$4:$B$215,2,FALSE)</f>
        <v>092</v>
      </c>
      <c r="B97" s="36" t="s">
        <v>99</v>
      </c>
      <c r="C97" s="40">
        <v>20942721</v>
      </c>
      <c r="D97" s="32">
        <f>+'PASO 3'!E97</f>
        <v>9579445.4890319873</v>
      </c>
      <c r="E97" s="32">
        <f>+'PASO 6'!E97</f>
        <v>3412857.0573559906</v>
      </c>
      <c r="F97" s="32">
        <f t="shared" si="1"/>
        <v>33935023.546387978</v>
      </c>
      <c r="G97" s="75"/>
      <c r="H97" s="78">
        <v>33935024</v>
      </c>
    </row>
    <row r="98" spans="1:8" ht="13.8" x14ac:dyDescent="0.25">
      <c r="A98" s="50" t="str">
        <f>VLOOKUP(B98,'claves municipios'!$A$4:$B$215,2,FALSE)</f>
        <v>093</v>
      </c>
      <c r="B98" s="36" t="s">
        <v>100</v>
      </c>
      <c r="C98" s="40">
        <v>8155611</v>
      </c>
      <c r="D98" s="32">
        <f>+'PASO 3'!E98</f>
        <v>3117928.7803228004</v>
      </c>
      <c r="E98" s="32">
        <f>+'PASO 6'!E98</f>
        <v>2336211.2103945478</v>
      </c>
      <c r="F98" s="32">
        <f t="shared" si="1"/>
        <v>13609750.99071735</v>
      </c>
      <c r="G98" s="75"/>
      <c r="H98" s="78">
        <v>13609751</v>
      </c>
    </row>
    <row r="99" spans="1:8" ht="13.8" x14ac:dyDescent="0.25">
      <c r="A99" s="50" t="str">
        <f>VLOOKUP(B99,'claves municipios'!$A$4:$B$215,2,FALSE)</f>
        <v>094</v>
      </c>
      <c r="B99" s="36" t="s">
        <v>101</v>
      </c>
      <c r="C99" s="40">
        <v>23268388</v>
      </c>
      <c r="D99" s="32">
        <f>+'PASO 3'!E99</f>
        <v>15759932.012788711</v>
      </c>
      <c r="E99" s="32">
        <f>+'PASO 6'!E99</f>
        <v>2207821.8086089045</v>
      </c>
      <c r="F99" s="32">
        <f t="shared" si="1"/>
        <v>41236141.821397617</v>
      </c>
      <c r="G99" s="75"/>
      <c r="H99" s="78">
        <v>41236142</v>
      </c>
    </row>
    <row r="100" spans="1:8" ht="13.8" x14ac:dyDescent="0.25">
      <c r="A100" s="50" t="str">
        <f>VLOOKUP(B100,'claves municipios'!$A$4:$B$215,2,FALSE)</f>
        <v>095</v>
      </c>
      <c r="B100" s="36" t="s">
        <v>102</v>
      </c>
      <c r="C100" s="40">
        <v>15488672</v>
      </c>
      <c r="D100" s="32">
        <f>+'PASO 3'!E100</f>
        <v>5678611.4463405758</v>
      </c>
      <c r="E100" s="32">
        <f>+'PASO 6'!E100</f>
        <v>3227497.3343482548</v>
      </c>
      <c r="F100" s="32">
        <f t="shared" si="1"/>
        <v>24394780.78068883</v>
      </c>
      <c r="G100" s="75"/>
      <c r="H100" s="79">
        <v>24394781</v>
      </c>
    </row>
    <row r="101" spans="1:8" ht="13.8" x14ac:dyDescent="0.25">
      <c r="A101" s="50" t="str">
        <f>VLOOKUP(B101,'claves municipios'!$A$4:$B$215,2,FALSE)</f>
        <v>096</v>
      </c>
      <c r="B101" s="36" t="s">
        <v>103</v>
      </c>
      <c r="C101" s="40">
        <v>949332</v>
      </c>
      <c r="D101" s="32">
        <f>+'PASO 3'!E101</f>
        <v>589283.84969312896</v>
      </c>
      <c r="E101" s="32">
        <f>+'PASO 6'!E101</f>
        <v>3989553.8920843941</v>
      </c>
      <c r="F101" s="32">
        <f t="shared" si="1"/>
        <v>5528169.7417775225</v>
      </c>
      <c r="G101" s="75"/>
      <c r="H101" s="78">
        <v>5528170</v>
      </c>
    </row>
    <row r="102" spans="1:8" ht="13.8" x14ac:dyDescent="0.25">
      <c r="A102" s="50" t="str">
        <f>VLOOKUP(B102,'claves municipios'!$A$4:$B$215,2,FALSE)</f>
        <v>097</v>
      </c>
      <c r="B102" s="36" t="s">
        <v>104</v>
      </c>
      <c r="C102" s="40">
        <v>7876878</v>
      </c>
      <c r="D102" s="32">
        <f>+'PASO 3'!E102</f>
        <v>1924421.3488172323</v>
      </c>
      <c r="E102" s="32">
        <f>+'PASO 6'!E102</f>
        <v>2646944.4156391192</v>
      </c>
      <c r="F102" s="32">
        <f t="shared" si="1"/>
        <v>12448243.764456352</v>
      </c>
      <c r="G102" s="75"/>
      <c r="H102" s="78">
        <v>12448244</v>
      </c>
    </row>
    <row r="103" spans="1:8" ht="13.8" x14ac:dyDescent="0.25">
      <c r="A103" s="50" t="str">
        <f>VLOOKUP(B103,'claves municipios'!$A$4:$B$215,2,FALSE)</f>
        <v>098</v>
      </c>
      <c r="B103" s="36" t="s">
        <v>105</v>
      </c>
      <c r="C103" s="40">
        <v>2969129</v>
      </c>
      <c r="D103" s="32">
        <f>+'PASO 3'!E103</f>
        <v>2731583.4510789737</v>
      </c>
      <c r="E103" s="32">
        <f>+'PASO 6'!E103</f>
        <v>2775287.6104785199</v>
      </c>
      <c r="F103" s="32">
        <f t="shared" si="1"/>
        <v>8476000.0615574941</v>
      </c>
      <c r="G103" s="75"/>
      <c r="H103" s="78">
        <v>8476000</v>
      </c>
    </row>
    <row r="104" spans="1:8" ht="13.8" x14ac:dyDescent="0.25">
      <c r="A104" s="50" t="str">
        <f>VLOOKUP(B104,'claves municipios'!$A$4:$B$215,2,FALSE)</f>
        <v>099</v>
      </c>
      <c r="B104" s="36" t="s">
        <v>106</v>
      </c>
      <c r="C104" s="40">
        <v>14573956</v>
      </c>
      <c r="D104" s="32">
        <f>+'PASO 3'!E104</f>
        <v>6536730.46476351</v>
      </c>
      <c r="E104" s="32">
        <f>+'PASO 6'!E104</f>
        <v>3384874.6712654736</v>
      </c>
      <c r="F104" s="32">
        <f t="shared" si="1"/>
        <v>24495561.136028983</v>
      </c>
      <c r="G104" s="75"/>
      <c r="H104" s="78">
        <v>24495561</v>
      </c>
    </row>
    <row r="105" spans="1:8" ht="13.8" x14ac:dyDescent="0.25">
      <c r="A105" s="50" t="str">
        <f>VLOOKUP(B105,'claves municipios'!$A$4:$B$215,2,FALSE)</f>
        <v>100</v>
      </c>
      <c r="B105" s="36" t="s">
        <v>107</v>
      </c>
      <c r="C105" s="40">
        <v>10265777</v>
      </c>
      <c r="D105" s="32">
        <f>+'PASO 3'!E105</f>
        <v>4779193.9823977537</v>
      </c>
      <c r="E105" s="32">
        <f>+'PASO 6'!E105</f>
        <v>3120380.5434632236</v>
      </c>
      <c r="F105" s="32">
        <f t="shared" si="1"/>
        <v>18165351.525860976</v>
      </c>
      <c r="G105" s="75"/>
      <c r="H105" s="78">
        <v>18165352</v>
      </c>
    </row>
    <row r="106" spans="1:8" ht="13.8" x14ac:dyDescent="0.25">
      <c r="A106" s="50" t="str">
        <f>VLOOKUP(B106,'claves municipios'!$A$4:$B$215,2,FALSE)</f>
        <v>101</v>
      </c>
      <c r="B106" s="36" t="s">
        <v>108</v>
      </c>
      <c r="C106" s="40">
        <v>24573718</v>
      </c>
      <c r="D106" s="32">
        <f>+'PASO 3'!E106</f>
        <v>15481689.423845261</v>
      </c>
      <c r="E106" s="32">
        <f>+'PASO 6'!E106</f>
        <v>3369997.6477500293</v>
      </c>
      <c r="F106" s="32">
        <f t="shared" si="1"/>
        <v>43425405.071595289</v>
      </c>
      <c r="G106" s="75"/>
      <c r="H106" s="78">
        <v>43425405</v>
      </c>
    </row>
    <row r="107" spans="1:8" ht="13.8" x14ac:dyDescent="0.25">
      <c r="A107" s="50" t="str">
        <f>VLOOKUP(B107,'claves municipios'!$A$4:$B$215,2,FALSE)</f>
        <v>102</v>
      </c>
      <c r="B107" s="36" t="s">
        <v>109</v>
      </c>
      <c r="C107" s="40">
        <v>50377129</v>
      </c>
      <c r="D107" s="32">
        <f>+'PASO 3'!E107</f>
        <v>21191554.408965904</v>
      </c>
      <c r="E107" s="32">
        <f>+'PASO 6'!E107</f>
        <v>3004292.371689586</v>
      </c>
      <c r="F107" s="32">
        <f t="shared" si="1"/>
        <v>74572975.780655488</v>
      </c>
      <c r="G107" s="75"/>
      <c r="H107" s="78">
        <v>74572976</v>
      </c>
    </row>
    <row r="108" spans="1:8" ht="13.8" x14ac:dyDescent="0.25">
      <c r="A108" s="50" t="str">
        <f>VLOOKUP(B108,'claves municipios'!$A$4:$B$215,2,FALSE)</f>
        <v>103</v>
      </c>
      <c r="B108" s="36" t="s">
        <v>110</v>
      </c>
      <c r="C108" s="40">
        <v>21777749</v>
      </c>
      <c r="D108" s="32">
        <f>+'PASO 3'!E108</f>
        <v>18713349.522557303</v>
      </c>
      <c r="E108" s="32">
        <f>+'PASO 6'!E108</f>
        <v>2070918.5045039523</v>
      </c>
      <c r="F108" s="32">
        <f t="shared" si="1"/>
        <v>42562017.027061254</v>
      </c>
      <c r="G108" s="75"/>
      <c r="H108" s="78">
        <v>42562017</v>
      </c>
    </row>
    <row r="109" spans="1:8" ht="13.8" x14ac:dyDescent="0.25">
      <c r="A109" s="50" t="str">
        <f>VLOOKUP(B109,'claves municipios'!$A$4:$B$215,2,FALSE)</f>
        <v>104</v>
      </c>
      <c r="B109" s="36" t="s">
        <v>111</v>
      </c>
      <c r="C109" s="40">
        <v>19137655</v>
      </c>
      <c r="D109" s="32">
        <f>+'PASO 3'!E109</f>
        <v>21984324.770802617</v>
      </c>
      <c r="E109" s="32">
        <f>+'PASO 6'!E109</f>
        <v>2417997.1318129813</v>
      </c>
      <c r="F109" s="32">
        <f t="shared" si="1"/>
        <v>43539976.902615599</v>
      </c>
      <c r="G109" s="75"/>
      <c r="H109" s="78">
        <v>43539977</v>
      </c>
    </row>
    <row r="110" spans="1:8" ht="13.8" x14ac:dyDescent="0.25">
      <c r="A110" s="50" t="str">
        <f>VLOOKUP(B110,'claves municipios'!$A$4:$B$215,2,FALSE)</f>
        <v>105</v>
      </c>
      <c r="B110" s="36" t="s">
        <v>112</v>
      </c>
      <c r="C110" s="40">
        <v>15139722</v>
      </c>
      <c r="D110" s="32">
        <f>+'PASO 3'!E110</f>
        <v>9364368.7661939729</v>
      </c>
      <c r="E110" s="32">
        <f>+'PASO 6'!E110</f>
        <v>1870912.5455721891</v>
      </c>
      <c r="F110" s="32">
        <f t="shared" si="1"/>
        <v>26375003.311766159</v>
      </c>
      <c r="G110" s="75"/>
      <c r="H110" s="78">
        <v>26375003</v>
      </c>
    </row>
    <row r="111" spans="1:8" ht="13.8" x14ac:dyDescent="0.25">
      <c r="A111" s="50" t="str">
        <f>VLOOKUP(B111,'claves municipios'!$A$4:$B$215,2,FALSE)</f>
        <v>106</v>
      </c>
      <c r="B111" s="36" t="s">
        <v>113</v>
      </c>
      <c r="C111" s="40">
        <v>2528095</v>
      </c>
      <c r="D111" s="32">
        <f>+'PASO 3'!E111</f>
        <v>2591666.1795631698</v>
      </c>
      <c r="E111" s="32">
        <f>+'PASO 6'!E111</f>
        <v>2113749.1137917871</v>
      </c>
      <c r="F111" s="32">
        <f t="shared" si="1"/>
        <v>7233510.2933549574</v>
      </c>
      <c r="G111" s="75"/>
      <c r="H111" s="78">
        <v>7233510</v>
      </c>
    </row>
    <row r="112" spans="1:8" ht="13.8" x14ac:dyDescent="0.25">
      <c r="A112" s="50" t="str">
        <f>VLOOKUP(B112,'claves municipios'!$A$4:$B$215,2,FALSE)</f>
        <v>107</v>
      </c>
      <c r="B112" s="36" t="s">
        <v>114</v>
      </c>
      <c r="C112" s="40">
        <v>3601084</v>
      </c>
      <c r="D112" s="32">
        <f>+'PASO 3'!E112</f>
        <v>1951159.538294367</v>
      </c>
      <c r="E112" s="32">
        <f>+'PASO 6'!E112</f>
        <v>3246076.900353794</v>
      </c>
      <c r="F112" s="32">
        <f t="shared" si="1"/>
        <v>8798320.4386481605</v>
      </c>
      <c r="G112" s="75"/>
      <c r="H112" s="78">
        <v>8798320</v>
      </c>
    </row>
    <row r="113" spans="1:8" ht="13.8" x14ac:dyDescent="0.25">
      <c r="A113" s="50" t="str">
        <f>VLOOKUP(B113,'claves municipios'!$A$4:$B$215,2,FALSE)</f>
        <v>108</v>
      </c>
      <c r="B113" s="36" t="s">
        <v>115</v>
      </c>
      <c r="C113" s="40">
        <v>81080952</v>
      </c>
      <c r="D113" s="32">
        <f>+'PASO 3'!E113</f>
        <v>39058155.718277842</v>
      </c>
      <c r="E113" s="32">
        <f>+'PASO 6'!E113</f>
        <v>2665826.4234955795</v>
      </c>
      <c r="F113" s="32">
        <f t="shared" si="1"/>
        <v>122804934.14177342</v>
      </c>
      <c r="G113" s="75"/>
      <c r="H113" s="78">
        <v>122804934</v>
      </c>
    </row>
    <row r="114" spans="1:8" ht="13.8" x14ac:dyDescent="0.25">
      <c r="A114" s="50" t="str">
        <f>VLOOKUP(B114,'claves municipios'!$A$4:$B$215,2,FALSE)</f>
        <v>109</v>
      </c>
      <c r="B114" s="36" t="s">
        <v>116</v>
      </c>
      <c r="C114" s="40">
        <v>38290896</v>
      </c>
      <c r="D114" s="32">
        <f>+'PASO 3'!E114</f>
        <v>18080462.729488928</v>
      </c>
      <c r="E114" s="32">
        <f>+'PASO 6'!E114</f>
        <v>4105554.6469719787</v>
      </c>
      <c r="F114" s="32">
        <f t="shared" si="1"/>
        <v>60476913.376460902</v>
      </c>
      <c r="G114" s="75"/>
      <c r="H114" s="78">
        <v>60476913</v>
      </c>
    </row>
    <row r="115" spans="1:8" ht="13.8" x14ac:dyDescent="0.25">
      <c r="A115" s="50" t="str">
        <f>VLOOKUP(B115,'claves municipios'!$A$4:$B$215,2,FALSE)</f>
        <v>110</v>
      </c>
      <c r="B115" s="36" t="s">
        <v>117</v>
      </c>
      <c r="C115" s="40">
        <v>23503966</v>
      </c>
      <c r="D115" s="32">
        <f>+'PASO 3'!E115</f>
        <v>16515477.286237957</v>
      </c>
      <c r="E115" s="32">
        <f>+'PASO 6'!E115</f>
        <v>2118498.2486299332</v>
      </c>
      <c r="F115" s="32">
        <f t="shared" si="1"/>
        <v>42137941.53486789</v>
      </c>
      <c r="G115" s="75"/>
      <c r="H115" s="78">
        <v>42137942</v>
      </c>
    </row>
    <row r="116" spans="1:8" ht="13.8" x14ac:dyDescent="0.25">
      <c r="A116" s="50" t="str">
        <f>VLOOKUP(B116,'claves municipios'!$A$4:$B$215,2,FALSE)</f>
        <v>111</v>
      </c>
      <c r="B116" s="36" t="s">
        <v>118</v>
      </c>
      <c r="C116" s="40">
        <v>9993491</v>
      </c>
      <c r="D116" s="32">
        <f>+'PASO 3'!E116</f>
        <v>4736876.5728950053</v>
      </c>
      <c r="E116" s="32">
        <f>+'PASO 6'!E116</f>
        <v>3265274.2942094533</v>
      </c>
      <c r="F116" s="32">
        <f t="shared" si="1"/>
        <v>17995641.86710446</v>
      </c>
      <c r="G116" s="75"/>
      <c r="H116" s="78">
        <v>17995642</v>
      </c>
    </row>
    <row r="117" spans="1:8" ht="13.8" x14ac:dyDescent="0.25">
      <c r="A117" s="50" t="str">
        <f>VLOOKUP(B117,'claves municipios'!$A$4:$B$215,2,FALSE)</f>
        <v>112</v>
      </c>
      <c r="B117" s="36" t="s">
        <v>119</v>
      </c>
      <c r="C117" s="40">
        <v>10217951</v>
      </c>
      <c r="D117" s="32">
        <f>+'PASO 3'!E117</f>
        <v>3624908.8141963286</v>
      </c>
      <c r="E117" s="32">
        <f>+'PASO 6'!E117</f>
        <v>2753479.4045753838</v>
      </c>
      <c r="F117" s="32">
        <f t="shared" si="1"/>
        <v>16596339.218771713</v>
      </c>
      <c r="G117" s="75"/>
      <c r="H117" s="78">
        <v>16596339</v>
      </c>
    </row>
    <row r="118" spans="1:8" ht="13.8" x14ac:dyDescent="0.25">
      <c r="A118" s="50" t="str">
        <f>VLOOKUP(B118,'claves municipios'!$A$4:$B$215,2,FALSE)</f>
        <v>113</v>
      </c>
      <c r="B118" s="36" t="s">
        <v>120</v>
      </c>
      <c r="C118" s="40">
        <v>3312305</v>
      </c>
      <c r="D118" s="32">
        <f>+'PASO 3'!E118</f>
        <v>2359498.1369714253</v>
      </c>
      <c r="E118" s="32">
        <f>+'PASO 6'!E118</f>
        <v>2059702.8546242728</v>
      </c>
      <c r="F118" s="32">
        <f t="shared" si="1"/>
        <v>7731505.9915956985</v>
      </c>
      <c r="G118" s="75"/>
      <c r="H118" s="78">
        <v>7731506</v>
      </c>
    </row>
    <row r="119" spans="1:8" ht="13.8" x14ac:dyDescent="0.25">
      <c r="A119" s="50" t="str">
        <f>VLOOKUP(B119,'claves municipios'!$A$4:$B$215,2,FALSE)</f>
        <v>114</v>
      </c>
      <c r="B119" s="36" t="s">
        <v>121</v>
      </c>
      <c r="C119" s="40">
        <v>7805682</v>
      </c>
      <c r="D119" s="32">
        <f>+'PASO 3'!E119</f>
        <v>2673290.4870868698</v>
      </c>
      <c r="E119" s="32">
        <f>+'PASO 6'!E119</f>
        <v>3481022.2068431545</v>
      </c>
      <c r="F119" s="32">
        <f t="shared" si="1"/>
        <v>13959994.693930024</v>
      </c>
      <c r="G119" s="75"/>
      <c r="H119" s="78">
        <v>13959995</v>
      </c>
    </row>
    <row r="120" spans="1:8" ht="13.8" x14ac:dyDescent="0.25">
      <c r="A120" s="50" t="str">
        <f>VLOOKUP(B120,'claves municipios'!$A$4:$B$215,2,FALSE)</f>
        <v>115</v>
      </c>
      <c r="B120" s="36" t="s">
        <v>122</v>
      </c>
      <c r="C120" s="40">
        <v>15907277</v>
      </c>
      <c r="D120" s="32">
        <f>+'PASO 3'!E120</f>
        <v>8387447.5491583487</v>
      </c>
      <c r="E120" s="32">
        <f>+'PASO 6'!E120</f>
        <v>3605315.4159235433</v>
      </c>
      <c r="F120" s="32">
        <f t="shared" si="1"/>
        <v>27900039.965081893</v>
      </c>
      <c r="G120" s="75"/>
      <c r="H120" s="78">
        <v>27900040</v>
      </c>
    </row>
    <row r="121" spans="1:8" ht="13.8" x14ac:dyDescent="0.25">
      <c r="A121" s="50" t="str">
        <f>VLOOKUP(B121,'claves municipios'!$A$4:$B$215,2,FALSE)</f>
        <v>116</v>
      </c>
      <c r="B121" s="36" t="s">
        <v>123</v>
      </c>
      <c r="C121" s="40">
        <v>8208384</v>
      </c>
      <c r="D121" s="32">
        <f>+'PASO 3'!E121</f>
        <v>5791523.6531110946</v>
      </c>
      <c r="E121" s="32">
        <f>+'PASO 6'!E121</f>
        <v>3151913.1769947978</v>
      </c>
      <c r="F121" s="32">
        <f t="shared" si="1"/>
        <v>17151820.830105893</v>
      </c>
      <c r="G121" s="75"/>
      <c r="H121" s="78">
        <v>17151821</v>
      </c>
    </row>
    <row r="122" spans="1:8" ht="13.8" x14ac:dyDescent="0.25">
      <c r="A122" s="50" t="str">
        <f>VLOOKUP(B122,'claves municipios'!$A$4:$B$215,2,FALSE)</f>
        <v>117</v>
      </c>
      <c r="B122" s="36" t="s">
        <v>124</v>
      </c>
      <c r="C122" s="40">
        <v>16072840</v>
      </c>
      <c r="D122" s="32">
        <f>+'PASO 3'!E122</f>
        <v>9463426.0958438851</v>
      </c>
      <c r="E122" s="32">
        <f>+'PASO 6'!E122</f>
        <v>1802227.4269342783</v>
      </c>
      <c r="F122" s="40">
        <f t="shared" si="1"/>
        <v>27338493.522778165</v>
      </c>
      <c r="G122" s="95"/>
      <c r="H122" s="78">
        <v>27338493</v>
      </c>
    </row>
    <row r="123" spans="1:8" ht="13.8" x14ac:dyDescent="0.25">
      <c r="A123" s="50" t="str">
        <f>VLOOKUP(B123,'claves municipios'!$A$4:$B$215,2,FALSE)</f>
        <v>118</v>
      </c>
      <c r="B123" s="36" t="s">
        <v>125</v>
      </c>
      <c r="C123" s="40">
        <v>25057998</v>
      </c>
      <c r="D123" s="32">
        <f>+'PASO 3'!E123</f>
        <v>10055047.082626365</v>
      </c>
      <c r="E123" s="32">
        <f>+'PASO 6'!E123</f>
        <v>1942391.6517758947</v>
      </c>
      <c r="F123" s="32">
        <f t="shared" si="1"/>
        <v>37055436.734402262</v>
      </c>
      <c r="G123" s="75"/>
      <c r="H123" s="78">
        <v>37055437</v>
      </c>
    </row>
    <row r="124" spans="1:8" ht="13.8" x14ac:dyDescent="0.25">
      <c r="A124" s="50" t="str">
        <f>VLOOKUP(B124,'claves municipios'!$A$4:$B$215,2,FALSE)</f>
        <v>119</v>
      </c>
      <c r="B124" s="36" t="s">
        <v>126</v>
      </c>
      <c r="C124" s="40">
        <v>2710858</v>
      </c>
      <c r="D124" s="32">
        <f>+'PASO 3'!E124</f>
        <v>2050039.104808589</v>
      </c>
      <c r="E124" s="32">
        <f>+'PASO 6'!E124</f>
        <v>1315049.735388021</v>
      </c>
      <c r="F124" s="32">
        <f t="shared" si="1"/>
        <v>6075946.8401966104</v>
      </c>
      <c r="G124" s="75"/>
      <c r="H124" s="78">
        <v>6075947</v>
      </c>
    </row>
    <row r="125" spans="1:8" ht="13.8" x14ac:dyDescent="0.25">
      <c r="A125" s="50" t="str">
        <f>VLOOKUP(B125,'claves municipios'!$A$4:$B$215,2,FALSE)</f>
        <v>120</v>
      </c>
      <c r="B125" s="36" t="s">
        <v>127</v>
      </c>
      <c r="C125" s="40">
        <v>10064216</v>
      </c>
      <c r="D125" s="32">
        <f>+'PASO 3'!E125</f>
        <v>6074313.0655187843</v>
      </c>
      <c r="E125" s="32">
        <f>+'PASO 6'!E125</f>
        <v>3367781.1390510895</v>
      </c>
      <c r="F125" s="32">
        <f t="shared" si="1"/>
        <v>19506310.204569876</v>
      </c>
      <c r="G125" s="75"/>
      <c r="H125" s="78">
        <v>19506310</v>
      </c>
    </row>
    <row r="126" spans="1:8" ht="13.8" x14ac:dyDescent="0.25">
      <c r="A126" s="50" t="s">
        <v>477</v>
      </c>
      <c r="B126" s="36" t="s">
        <v>128</v>
      </c>
      <c r="C126" s="40">
        <v>31353359</v>
      </c>
      <c r="D126" s="32">
        <f>+'PASO 3'!E126</f>
        <v>6547120.2304640384</v>
      </c>
      <c r="E126" s="32">
        <f>+'PASO 6'!E126</f>
        <v>3251423.1428392972</v>
      </c>
      <c r="F126" s="32">
        <f t="shared" si="1"/>
        <v>41151902.373303339</v>
      </c>
      <c r="G126" s="75"/>
      <c r="H126" s="78">
        <v>41151902</v>
      </c>
    </row>
    <row r="127" spans="1:8" ht="13.8" x14ac:dyDescent="0.25">
      <c r="A127" s="50" t="str">
        <f>VLOOKUP(B127,'claves municipios'!$A$4:$B$215,2,FALSE)</f>
        <v>122</v>
      </c>
      <c r="B127" s="36" t="s">
        <v>129</v>
      </c>
      <c r="C127" s="40">
        <v>20185274</v>
      </c>
      <c r="D127" s="32">
        <f>+'PASO 3'!E127</f>
        <v>14639750.423610702</v>
      </c>
      <c r="E127" s="32">
        <f>+'PASO 6'!E127</f>
        <v>2130034.3051923313</v>
      </c>
      <c r="F127" s="32">
        <f t="shared" si="1"/>
        <v>36955058.728803031</v>
      </c>
      <c r="G127" s="75"/>
      <c r="H127" s="78">
        <v>36955059</v>
      </c>
    </row>
    <row r="128" spans="1:8" ht="13.8" x14ac:dyDescent="0.25">
      <c r="A128" s="50" t="str">
        <f>VLOOKUP(B128,'claves municipios'!$A$4:$B$215,2,FALSE)</f>
        <v>123</v>
      </c>
      <c r="B128" s="36" t="s">
        <v>130</v>
      </c>
      <c r="C128" s="40">
        <v>72626269</v>
      </c>
      <c r="D128" s="32">
        <f>+'PASO 3'!E128</f>
        <v>18718163.926735461</v>
      </c>
      <c r="E128" s="32">
        <f>+'PASO 6'!E128</f>
        <v>3318403.6461613881</v>
      </c>
      <c r="F128" s="32">
        <f t="shared" si="1"/>
        <v>94662836.572896853</v>
      </c>
      <c r="G128" s="75"/>
      <c r="H128" s="78">
        <v>94662837</v>
      </c>
    </row>
    <row r="129" spans="1:8" ht="13.8" x14ac:dyDescent="0.25">
      <c r="A129" s="50" t="str">
        <f>VLOOKUP(B129,'claves municipios'!$A$4:$B$215,2,FALSE)</f>
        <v>124</v>
      </c>
      <c r="B129" s="36" t="s">
        <v>131</v>
      </c>
      <c r="C129" s="40">
        <v>136817480</v>
      </c>
      <c r="D129" s="32">
        <f>+'PASO 3'!E129</f>
        <v>75767227.995471299</v>
      </c>
      <c r="E129" s="32">
        <f>+'PASO 6'!E129</f>
        <v>1995734.1313748208</v>
      </c>
      <c r="F129" s="32">
        <f t="shared" si="1"/>
        <v>214580442.1268461</v>
      </c>
      <c r="G129" s="75"/>
      <c r="H129" s="78">
        <v>214580442</v>
      </c>
    </row>
    <row r="130" spans="1:8" ht="13.8" x14ac:dyDescent="0.25">
      <c r="A130" s="50" t="str">
        <f>VLOOKUP(B130,'claves municipios'!$A$4:$B$215,2,FALSE)</f>
        <v>125</v>
      </c>
      <c r="B130" s="36" t="s">
        <v>132</v>
      </c>
      <c r="C130" s="40">
        <v>17842360</v>
      </c>
      <c r="D130" s="32">
        <f>+'PASO 3'!E130</f>
        <v>8061453.7786801597</v>
      </c>
      <c r="E130" s="32">
        <f>+'PASO 6'!E130</f>
        <v>2626395.6865116837</v>
      </c>
      <c r="F130" s="32">
        <f t="shared" si="1"/>
        <v>28530209.465191845</v>
      </c>
      <c r="G130" s="75"/>
      <c r="H130" s="78">
        <v>28530209</v>
      </c>
    </row>
    <row r="131" spans="1:8" ht="13.8" x14ac:dyDescent="0.25">
      <c r="A131" s="50" t="str">
        <f>VLOOKUP(B131,'claves municipios'!$A$4:$B$215,2,FALSE)</f>
        <v>126</v>
      </c>
      <c r="B131" s="36" t="s">
        <v>133</v>
      </c>
      <c r="C131" s="40">
        <v>15646811</v>
      </c>
      <c r="D131" s="32">
        <f>+'PASO 3'!E131</f>
        <v>5632877.0276420536</v>
      </c>
      <c r="E131" s="32">
        <f>+'PASO 6'!E131</f>
        <v>2775948.205430611</v>
      </c>
      <c r="F131" s="32">
        <f t="shared" si="1"/>
        <v>24055636.233072665</v>
      </c>
      <c r="G131" s="75"/>
      <c r="H131" s="78">
        <v>24055636</v>
      </c>
    </row>
    <row r="132" spans="1:8" ht="13.8" x14ac:dyDescent="0.25">
      <c r="A132" s="50" t="str">
        <f>VLOOKUP(B132,'claves municipios'!$A$4:$B$215,2,FALSE)</f>
        <v>127</v>
      </c>
      <c r="B132" s="36" t="s">
        <v>134</v>
      </c>
      <c r="C132" s="40">
        <v>33415650</v>
      </c>
      <c r="D132" s="32">
        <f>+'PASO 3'!E132</f>
        <v>22356828.577011231</v>
      </c>
      <c r="E132" s="32">
        <f>+'PASO 6'!E132</f>
        <v>2485281.1940607075</v>
      </c>
      <c r="F132" s="32">
        <f t="shared" si="1"/>
        <v>58257759.771071933</v>
      </c>
      <c r="G132" s="75"/>
      <c r="H132" s="78">
        <v>58257760</v>
      </c>
    </row>
    <row r="133" spans="1:8" ht="13.8" x14ac:dyDescent="0.25">
      <c r="A133" s="50" t="str">
        <f>VLOOKUP(B133,'claves municipios'!$A$4:$B$215,2,FALSE)</f>
        <v>128</v>
      </c>
      <c r="B133" s="36" t="s">
        <v>135</v>
      </c>
      <c r="C133" s="40">
        <v>33993381</v>
      </c>
      <c r="D133" s="32">
        <f>+'PASO 3'!E133</f>
        <v>14472380.528257357</v>
      </c>
      <c r="E133" s="32">
        <f>+'PASO 6'!E133</f>
        <v>3010348.4373192303</v>
      </c>
      <c r="F133" s="32">
        <f t="shared" si="1"/>
        <v>51476109.965576589</v>
      </c>
      <c r="G133" s="75"/>
      <c r="H133" s="78">
        <v>51476110</v>
      </c>
    </row>
    <row r="134" spans="1:8" ht="13.8" x14ac:dyDescent="0.25">
      <c r="A134" s="50" t="str">
        <f>VLOOKUP(B134,'claves municipios'!$A$4:$B$215,2,FALSE)</f>
        <v>129</v>
      </c>
      <c r="B134" s="36" t="s">
        <v>136</v>
      </c>
      <c r="C134" s="40">
        <v>20050349</v>
      </c>
      <c r="D134" s="32">
        <f>+'PASO 3'!E134</f>
        <v>9510256.4026393835</v>
      </c>
      <c r="E134" s="32">
        <f>+'PASO 6'!E134</f>
        <v>2793733.82760596</v>
      </c>
      <c r="F134" s="32">
        <f t="shared" si="1"/>
        <v>32354339.230245341</v>
      </c>
      <c r="G134" s="75"/>
      <c r="H134" s="78">
        <v>32354339</v>
      </c>
    </row>
    <row r="135" spans="1:8" ht="13.8" x14ac:dyDescent="0.25">
      <c r="A135" s="50" t="str">
        <f>VLOOKUP(B135,'claves municipios'!$A$4:$B$215,2,FALSE)</f>
        <v>130</v>
      </c>
      <c r="B135" s="36" t="s">
        <v>137</v>
      </c>
      <c r="C135" s="40">
        <v>33498886</v>
      </c>
      <c r="D135" s="32">
        <f>+'PASO 3'!E135</f>
        <v>17300240.162932884</v>
      </c>
      <c r="E135" s="32">
        <f>+'PASO 6'!E135</f>
        <v>3832248.8709349898</v>
      </c>
      <c r="F135" s="32">
        <f t="shared" si="1"/>
        <v>54631375.033867881</v>
      </c>
      <c r="G135" s="75"/>
      <c r="H135" s="78">
        <v>54631375</v>
      </c>
    </row>
    <row r="136" spans="1:8" ht="13.8" x14ac:dyDescent="0.25">
      <c r="A136" s="50" t="str">
        <f>VLOOKUP(B136,'claves municipios'!$A$4:$B$215,2,FALSE)</f>
        <v>131</v>
      </c>
      <c r="B136" s="36" t="s">
        <v>138</v>
      </c>
      <c r="C136" s="40">
        <v>44960446</v>
      </c>
      <c r="D136" s="32">
        <f>+'PASO 3'!E136</f>
        <v>27559584.207848422</v>
      </c>
      <c r="E136" s="32">
        <f>+'PASO 6'!E136</f>
        <v>1259581.6073024543</v>
      </c>
      <c r="F136" s="32">
        <f t="shared" ref="F136:F199" si="2">+C136+D136+E136</f>
        <v>73779611.815150887</v>
      </c>
      <c r="G136" s="75"/>
      <c r="H136" s="78">
        <v>73779612</v>
      </c>
    </row>
    <row r="137" spans="1:8" ht="13.8" x14ac:dyDescent="0.25">
      <c r="A137" s="50" t="str">
        <f>VLOOKUP(B137,'claves municipios'!$A$4:$B$215,2,FALSE)</f>
        <v>132</v>
      </c>
      <c r="B137" s="36" t="s">
        <v>139</v>
      </c>
      <c r="C137" s="40">
        <v>11772549</v>
      </c>
      <c r="D137" s="32">
        <f>+'PASO 3'!E137</f>
        <v>6076003.5182727994</v>
      </c>
      <c r="E137" s="32">
        <f>+'PASO 6'!E137</f>
        <v>4701474.7030675793</v>
      </c>
      <c r="F137" s="32">
        <f t="shared" si="2"/>
        <v>22550027.221340377</v>
      </c>
      <c r="G137" s="75"/>
      <c r="H137" s="78">
        <v>22550027</v>
      </c>
    </row>
    <row r="138" spans="1:8" ht="13.8" x14ac:dyDescent="0.25">
      <c r="A138" s="50" t="str">
        <f>VLOOKUP(B138,'claves municipios'!$A$4:$B$215,2,FALSE)</f>
        <v>133</v>
      </c>
      <c r="B138" s="36" t="s">
        <v>140</v>
      </c>
      <c r="C138" s="40">
        <v>30905315</v>
      </c>
      <c r="D138" s="32">
        <f>+'PASO 3'!E138</f>
        <v>11779042.161156483</v>
      </c>
      <c r="E138" s="32">
        <f>+'PASO 6'!E138</f>
        <v>3014135.9311977122</v>
      </c>
      <c r="F138" s="32">
        <f t="shared" si="2"/>
        <v>45698493.092354193</v>
      </c>
      <c r="G138" s="75"/>
      <c r="H138" s="78">
        <v>45698493</v>
      </c>
    </row>
    <row r="139" spans="1:8" ht="13.8" x14ac:dyDescent="0.25">
      <c r="A139" s="50" t="str">
        <f>VLOOKUP(B139,'claves municipios'!$A$4:$B$215,2,FALSE)</f>
        <v>134</v>
      </c>
      <c r="B139" s="36" t="s">
        <v>141</v>
      </c>
      <c r="C139" s="40">
        <v>10248532</v>
      </c>
      <c r="D139" s="32">
        <f>+'PASO 3'!E139</f>
        <v>3732125.2738241446</v>
      </c>
      <c r="E139" s="32">
        <f>+'PASO 6'!E139</f>
        <v>3184323.7000998408</v>
      </c>
      <c r="F139" s="32">
        <f t="shared" si="2"/>
        <v>17164980.973923985</v>
      </c>
      <c r="G139" s="75"/>
      <c r="H139" s="78">
        <v>17164981</v>
      </c>
    </row>
    <row r="140" spans="1:8" ht="13.8" x14ac:dyDescent="0.25">
      <c r="A140" s="50" t="str">
        <f>VLOOKUP(B140,'claves municipios'!$A$4:$B$215,2,FALSE)</f>
        <v>135</v>
      </c>
      <c r="B140" s="36" t="s">
        <v>142</v>
      </c>
      <c r="C140" s="40">
        <v>19371038</v>
      </c>
      <c r="D140" s="32">
        <f>+'PASO 3'!E140</f>
        <v>13505069.843381621</v>
      </c>
      <c r="E140" s="32">
        <f>+'PASO 6'!E140</f>
        <v>2475165.6955896378</v>
      </c>
      <c r="F140" s="32">
        <f t="shared" si="2"/>
        <v>35351273.53897126</v>
      </c>
      <c r="G140" s="75"/>
      <c r="H140" s="78">
        <v>35351274</v>
      </c>
    </row>
    <row r="141" spans="1:8" ht="13.8" x14ac:dyDescent="0.25">
      <c r="A141" s="50" t="str">
        <f>VLOOKUP(B141,'claves municipios'!$A$4:$B$215,2,FALSE)</f>
        <v>136</v>
      </c>
      <c r="B141" s="36" t="s">
        <v>143</v>
      </c>
      <c r="C141" s="40">
        <v>2299201</v>
      </c>
      <c r="D141" s="32">
        <f>+'PASO 3'!E141</f>
        <v>1475069.6054773473</v>
      </c>
      <c r="E141" s="32">
        <f>+'PASO 6'!E141</f>
        <v>2757277.3850996909</v>
      </c>
      <c r="F141" s="32">
        <f t="shared" si="2"/>
        <v>6531547.9905770384</v>
      </c>
      <c r="G141" s="75"/>
      <c r="H141" s="78">
        <v>6531548</v>
      </c>
    </row>
    <row r="142" spans="1:8" ht="13.8" x14ac:dyDescent="0.25">
      <c r="A142" s="50" t="str">
        <f>VLOOKUP(B142,'claves municipios'!$A$4:$B$215,2,FALSE)</f>
        <v>137</v>
      </c>
      <c r="B142" s="36" t="s">
        <v>144</v>
      </c>
      <c r="C142" s="40">
        <v>9107669</v>
      </c>
      <c r="D142" s="32">
        <f>+'PASO 3'!E142</f>
        <v>6338613.9487326313</v>
      </c>
      <c r="E142" s="32">
        <f>+'PASO 6'!E142</f>
        <v>2410531.2432552618</v>
      </c>
      <c r="F142" s="32">
        <f t="shared" si="2"/>
        <v>17856814.191987894</v>
      </c>
      <c r="G142" s="75"/>
      <c r="H142" s="78">
        <v>17856814</v>
      </c>
    </row>
    <row r="143" spans="1:8" ht="13.8" x14ac:dyDescent="0.25">
      <c r="A143" s="50" t="str">
        <f>VLOOKUP(B143,'claves municipios'!$A$4:$B$215,2,FALSE)</f>
        <v>138</v>
      </c>
      <c r="B143" s="36" t="s">
        <v>145</v>
      </c>
      <c r="C143" s="40">
        <v>10742177</v>
      </c>
      <c r="D143" s="32">
        <f>+'PASO 3'!E143</f>
        <v>3072701.1424715891</v>
      </c>
      <c r="E143" s="32">
        <f>+'PASO 6'!E143</f>
        <v>3094757.3170716707</v>
      </c>
      <c r="F143" s="32">
        <f t="shared" si="2"/>
        <v>16909635.459543258</v>
      </c>
      <c r="G143" s="75"/>
      <c r="H143" s="78">
        <v>16909635</v>
      </c>
    </row>
    <row r="144" spans="1:8" ht="13.8" x14ac:dyDescent="0.25">
      <c r="A144" s="50" t="str">
        <f>VLOOKUP(B144,'claves municipios'!$A$4:$B$215,2,FALSE)</f>
        <v>139</v>
      </c>
      <c r="B144" s="36" t="s">
        <v>146</v>
      </c>
      <c r="C144" s="40">
        <v>3923432</v>
      </c>
      <c r="D144" s="32">
        <f>+'PASO 3'!E144</f>
        <v>799282.24035395135</v>
      </c>
      <c r="E144" s="32">
        <f>+'PASO 6'!E144</f>
        <v>2081150.2517093956</v>
      </c>
      <c r="F144" s="32">
        <f t="shared" si="2"/>
        <v>6803864.4920633473</v>
      </c>
      <c r="G144" s="75"/>
      <c r="H144" s="78">
        <v>6803864</v>
      </c>
    </row>
    <row r="145" spans="1:8" ht="13.8" x14ac:dyDescent="0.25">
      <c r="A145" s="50" t="str">
        <f>VLOOKUP(B145,'claves municipios'!$A$4:$B$215,2,FALSE)</f>
        <v>140</v>
      </c>
      <c r="B145" s="36" t="s">
        <v>147</v>
      </c>
      <c r="C145" s="40">
        <v>2803018</v>
      </c>
      <c r="D145" s="32">
        <f>+'PASO 3'!E145</f>
        <v>1670514.5795193089</v>
      </c>
      <c r="E145" s="32">
        <f>+'PASO 6'!E145</f>
        <v>3040228.1213069684</v>
      </c>
      <c r="F145" s="32">
        <f t="shared" si="2"/>
        <v>7513760.700826278</v>
      </c>
      <c r="G145" s="75"/>
      <c r="H145" s="78">
        <v>7513761</v>
      </c>
    </row>
    <row r="146" spans="1:8" ht="13.8" x14ac:dyDescent="0.25">
      <c r="A146" s="50" t="str">
        <f>VLOOKUP(B146,'claves municipios'!$A$4:$B$215,2,FALSE)</f>
        <v>141</v>
      </c>
      <c r="B146" s="36" t="s">
        <v>148</v>
      </c>
      <c r="C146" s="40">
        <v>138849550</v>
      </c>
      <c r="D146" s="32">
        <f>+'PASO 3'!E146</f>
        <v>87051037.756833702</v>
      </c>
      <c r="E146" s="32">
        <f>+'PASO 6'!E146</f>
        <v>1714308.4646919018</v>
      </c>
      <c r="F146" s="32">
        <f t="shared" si="2"/>
        <v>227614896.22152561</v>
      </c>
      <c r="G146" s="75"/>
      <c r="H146" s="78">
        <v>227614896</v>
      </c>
    </row>
    <row r="147" spans="1:8" ht="13.8" x14ac:dyDescent="0.25">
      <c r="A147" s="50" t="str">
        <f>VLOOKUP(B147,'claves municipios'!$A$4:$B$215,2,FALSE)</f>
        <v>142</v>
      </c>
      <c r="B147" s="36" t="s">
        <v>149</v>
      </c>
      <c r="C147" s="40">
        <v>26639752</v>
      </c>
      <c r="D147" s="32">
        <f>+'PASO 3'!E147</f>
        <v>14729252.786922501</v>
      </c>
      <c r="E147" s="32">
        <f>+'PASO 6'!E147</f>
        <v>3021189.1610623966</v>
      </c>
      <c r="F147" s="32">
        <f t="shared" si="2"/>
        <v>44390193.947984897</v>
      </c>
      <c r="G147" s="75"/>
      <c r="H147" s="78">
        <v>44390194</v>
      </c>
    </row>
    <row r="148" spans="1:8" ht="13.8" x14ac:dyDescent="0.25">
      <c r="A148" s="50" t="str">
        <f>VLOOKUP(B148,'claves municipios'!$A$4:$B$215,2,FALSE)</f>
        <v>143</v>
      </c>
      <c r="B148" s="36" t="s">
        <v>150</v>
      </c>
      <c r="C148" s="40">
        <v>55294957</v>
      </c>
      <c r="D148" s="32">
        <f>+'PASO 3'!E148</f>
        <v>31618216.33329035</v>
      </c>
      <c r="E148" s="32">
        <f>+'PASO 6'!E148</f>
        <v>2007425.4077896641</v>
      </c>
      <c r="F148" s="32">
        <f t="shared" si="2"/>
        <v>88920598.741080016</v>
      </c>
      <c r="G148" s="75"/>
      <c r="H148" s="78">
        <v>88920599</v>
      </c>
    </row>
    <row r="149" spans="1:8" ht="13.8" x14ac:dyDescent="0.25">
      <c r="A149" s="50" t="str">
        <f>VLOOKUP(B149,'claves municipios'!$A$4:$B$215,2,FALSE)</f>
        <v>144</v>
      </c>
      <c r="B149" s="36" t="s">
        <v>151</v>
      </c>
      <c r="C149" s="40">
        <v>27530030</v>
      </c>
      <c r="D149" s="32">
        <f>+'PASO 3'!E149</f>
        <v>14444525.941036465</v>
      </c>
      <c r="E149" s="32">
        <f>+'PASO 6'!E149</f>
        <v>3391535.1881314036</v>
      </c>
      <c r="F149" s="32">
        <f t="shared" si="2"/>
        <v>45366091.12916787</v>
      </c>
      <c r="G149" s="75"/>
      <c r="H149" s="78">
        <v>45366091</v>
      </c>
    </row>
    <row r="150" spans="1:8" ht="13.8" x14ac:dyDescent="0.25">
      <c r="A150" s="50" t="str">
        <f>VLOOKUP(B150,'claves municipios'!$A$4:$B$215,2,FALSE)</f>
        <v>145</v>
      </c>
      <c r="B150" s="36" t="s">
        <v>152</v>
      </c>
      <c r="C150" s="40">
        <v>7642185</v>
      </c>
      <c r="D150" s="32">
        <f>+'PASO 3'!E150</f>
        <v>4835350.4090721393</v>
      </c>
      <c r="E150" s="32">
        <f>+'PASO 6'!E150</f>
        <v>2372028.1895031263</v>
      </c>
      <c r="F150" s="32">
        <f t="shared" si="2"/>
        <v>14849563.598575264</v>
      </c>
      <c r="G150" s="75"/>
      <c r="H150" s="78">
        <v>14849564</v>
      </c>
    </row>
    <row r="151" spans="1:8" ht="13.8" x14ac:dyDescent="0.25">
      <c r="A151" s="50" t="str">
        <f>VLOOKUP(B151,'claves municipios'!$A$4:$B$215,2,FALSE)</f>
        <v>146</v>
      </c>
      <c r="B151" s="36" t="s">
        <v>153</v>
      </c>
      <c r="C151" s="40">
        <v>2461497</v>
      </c>
      <c r="D151" s="32">
        <f>+'PASO 3'!E151</f>
        <v>954264.78161370347</v>
      </c>
      <c r="E151" s="32">
        <f>+'PASO 6'!E151</f>
        <v>3157362.0247981991</v>
      </c>
      <c r="F151" s="32">
        <f t="shared" si="2"/>
        <v>6573123.8064119024</v>
      </c>
      <c r="G151" s="75"/>
      <c r="H151" s="78">
        <v>6573124</v>
      </c>
    </row>
    <row r="152" spans="1:8" ht="13.8" x14ac:dyDescent="0.25">
      <c r="A152" s="50" t="str">
        <f>VLOOKUP(B152,'claves municipios'!$A$4:$B$215,2,FALSE)</f>
        <v>147</v>
      </c>
      <c r="B152" s="36" t="s">
        <v>154</v>
      </c>
      <c r="C152" s="40">
        <v>29522947</v>
      </c>
      <c r="D152" s="32">
        <f>+'PASO 3'!E152</f>
        <v>31441206.863488778</v>
      </c>
      <c r="E152" s="32">
        <f>+'PASO 6'!E152</f>
        <v>2079744.5891405048</v>
      </c>
      <c r="F152" s="32">
        <f t="shared" si="2"/>
        <v>63043898.452629283</v>
      </c>
      <c r="G152" s="75"/>
      <c r="H152" s="78">
        <v>63043898</v>
      </c>
    </row>
    <row r="153" spans="1:8" ht="13.8" x14ac:dyDescent="0.25">
      <c r="A153" s="50" t="str">
        <f>VLOOKUP(B153,'claves municipios'!$A$4:$B$215,2,FALSE)</f>
        <v>148</v>
      </c>
      <c r="B153" s="36" t="s">
        <v>155</v>
      </c>
      <c r="C153" s="40">
        <v>15130367</v>
      </c>
      <c r="D153" s="32">
        <f>+'PASO 3'!E153</f>
        <v>8856200.2091319598</v>
      </c>
      <c r="E153" s="32">
        <f>+'PASO 6'!E153</f>
        <v>2740800.6324978778</v>
      </c>
      <c r="F153" s="32">
        <f t="shared" si="2"/>
        <v>26727367.841629837</v>
      </c>
      <c r="G153" s="75"/>
      <c r="H153" s="78">
        <v>26727368</v>
      </c>
    </row>
    <row r="154" spans="1:8" ht="13.8" x14ac:dyDescent="0.25">
      <c r="A154" s="50" t="str">
        <f>VLOOKUP(B154,'claves municipios'!$A$4:$B$215,2,FALSE)</f>
        <v>149</v>
      </c>
      <c r="B154" s="36" t="s">
        <v>156</v>
      </c>
      <c r="C154" s="40">
        <v>50114080</v>
      </c>
      <c r="D154" s="32">
        <f>+'PASO 3'!E154</f>
        <v>32216084.947334163</v>
      </c>
      <c r="E154" s="32">
        <f>+'PASO 6'!E154</f>
        <v>2811935.6390498714</v>
      </c>
      <c r="F154" s="32">
        <f t="shared" si="2"/>
        <v>85142100.586384043</v>
      </c>
      <c r="G154" s="75"/>
      <c r="H154" s="78">
        <v>85142101</v>
      </c>
    </row>
    <row r="155" spans="1:8" ht="13.8" x14ac:dyDescent="0.25">
      <c r="A155" s="50" t="str">
        <f>VLOOKUP(B155,'claves municipios'!$A$4:$B$215,2,FALSE)</f>
        <v>150</v>
      </c>
      <c r="B155" s="36" t="s">
        <v>157</v>
      </c>
      <c r="C155" s="40">
        <v>11200304</v>
      </c>
      <c r="D155" s="32">
        <f>+'PASO 3'!E155</f>
        <v>4539911.533152679</v>
      </c>
      <c r="E155" s="32">
        <f>+'PASO 6'!E155</f>
        <v>2491395.1137121534</v>
      </c>
      <c r="F155" s="32">
        <f t="shared" si="2"/>
        <v>18231610.646864831</v>
      </c>
      <c r="G155" s="75"/>
      <c r="H155" s="78">
        <v>18231611</v>
      </c>
    </row>
    <row r="156" spans="1:8" ht="13.8" x14ac:dyDescent="0.25">
      <c r="A156" s="50" t="str">
        <f>VLOOKUP(B156,'claves municipios'!$A$4:$B$215,2,FALSE)</f>
        <v>151</v>
      </c>
      <c r="B156" s="36" t="s">
        <v>158</v>
      </c>
      <c r="C156" s="40">
        <v>23932860</v>
      </c>
      <c r="D156" s="32">
        <f>+'PASO 3'!E156</f>
        <v>10525193.158357996</v>
      </c>
      <c r="E156" s="32">
        <f>+'PASO 6'!E156</f>
        <v>3034329.7359775417</v>
      </c>
      <c r="F156" s="32">
        <f t="shared" si="2"/>
        <v>37492382.894335538</v>
      </c>
      <c r="G156" s="75"/>
      <c r="H156" s="78">
        <v>37492383</v>
      </c>
    </row>
    <row r="157" spans="1:8" ht="13.8" x14ac:dyDescent="0.25">
      <c r="A157" s="50" t="str">
        <f>VLOOKUP(B157,'claves municipios'!$A$4:$B$215,2,FALSE)</f>
        <v>152</v>
      </c>
      <c r="B157" s="36" t="s">
        <v>159</v>
      </c>
      <c r="C157" s="40">
        <v>17088922</v>
      </c>
      <c r="D157" s="32">
        <f>+'PASO 3'!E157</f>
        <v>3486622.6929284064</v>
      </c>
      <c r="E157" s="32">
        <f>+'PASO 6'!E157</f>
        <v>2644108.8598980065</v>
      </c>
      <c r="F157" s="32">
        <f t="shared" si="2"/>
        <v>23219653.552826412</v>
      </c>
      <c r="G157" s="75"/>
      <c r="H157" s="78">
        <v>23219654</v>
      </c>
    </row>
    <row r="158" spans="1:8" ht="13.8" x14ac:dyDescent="0.25">
      <c r="A158" s="50" t="str">
        <f>VLOOKUP(B158,'claves municipios'!$A$4:$B$215,2,FALSE)</f>
        <v>153</v>
      </c>
      <c r="B158" s="36" t="s">
        <v>160</v>
      </c>
      <c r="C158" s="40">
        <v>6473080</v>
      </c>
      <c r="D158" s="32">
        <f>+'PASO 3'!E158</f>
        <v>2273281.8555592075</v>
      </c>
      <c r="E158" s="32">
        <f>+'PASO 6'!E158</f>
        <v>3637212.5049618366</v>
      </c>
      <c r="F158" s="32">
        <f t="shared" si="2"/>
        <v>12383574.360521045</v>
      </c>
      <c r="G158" s="75"/>
      <c r="H158" s="78">
        <v>12383574</v>
      </c>
    </row>
    <row r="159" spans="1:8" ht="13.8" x14ac:dyDescent="0.25">
      <c r="A159" s="50" t="str">
        <f>VLOOKUP(B159,'claves municipios'!$A$4:$B$215,2,FALSE)</f>
        <v>154</v>
      </c>
      <c r="B159" s="36" t="s">
        <v>161</v>
      </c>
      <c r="C159" s="40">
        <v>14842294</v>
      </c>
      <c r="D159" s="32">
        <f>+'PASO 3'!E159</f>
        <v>5237773.0967225358</v>
      </c>
      <c r="E159" s="32">
        <f>+'PASO 6'!E159</f>
        <v>2330479.3778221966</v>
      </c>
      <c r="F159" s="32">
        <f t="shared" si="2"/>
        <v>22410546.474544734</v>
      </c>
      <c r="G159" s="75"/>
      <c r="H159" s="78">
        <v>22410546</v>
      </c>
    </row>
    <row r="160" spans="1:8" ht="13.8" x14ac:dyDescent="0.25">
      <c r="A160" s="50" t="str">
        <f>VLOOKUP(B160,'claves municipios'!$A$4:$B$215,2,FALSE)</f>
        <v>155</v>
      </c>
      <c r="B160" s="36" t="s">
        <v>162</v>
      </c>
      <c r="C160" s="40">
        <v>189733795</v>
      </c>
      <c r="D160" s="32">
        <f>+'PASO 3'!E160</f>
        <v>69489139.784156978</v>
      </c>
      <c r="E160" s="32">
        <f>+'PASO 6'!E160</f>
        <v>3069864.9201740716</v>
      </c>
      <c r="F160" s="32">
        <f t="shared" si="2"/>
        <v>262292799.70433104</v>
      </c>
      <c r="G160" s="75"/>
      <c r="H160" s="78">
        <v>262292800</v>
      </c>
    </row>
    <row r="161" spans="1:8" ht="13.8" x14ac:dyDescent="0.25">
      <c r="A161" s="50" t="str">
        <f>VLOOKUP(B161,'claves municipios'!$A$4:$B$215,2,FALSE)</f>
        <v>156</v>
      </c>
      <c r="B161" s="36" t="s">
        <v>163</v>
      </c>
      <c r="C161" s="40">
        <v>6457087</v>
      </c>
      <c r="D161" s="32">
        <f>+'PASO 3'!E161</f>
        <v>3904722.1798870722</v>
      </c>
      <c r="E161" s="32">
        <f>+'PASO 6'!E161</f>
        <v>2586192.3105286537</v>
      </c>
      <c r="F161" s="32">
        <f t="shared" si="2"/>
        <v>12948001.490415726</v>
      </c>
      <c r="G161" s="75"/>
      <c r="H161" s="78">
        <v>12948001</v>
      </c>
    </row>
    <row r="162" spans="1:8" ht="13.8" x14ac:dyDescent="0.25">
      <c r="A162" s="50" t="str">
        <f>VLOOKUP(B162,'claves municipios'!$A$4:$B$215,2,FALSE)</f>
        <v>157</v>
      </c>
      <c r="B162" s="36" t="s">
        <v>164</v>
      </c>
      <c r="C162" s="40">
        <v>17897768</v>
      </c>
      <c r="D162" s="32">
        <f>+'PASO 3'!E162</f>
        <v>10795556.659890538</v>
      </c>
      <c r="E162" s="32">
        <f>+'PASO 6'!E162</f>
        <v>2246053.0737990658</v>
      </c>
      <c r="F162" s="32">
        <f t="shared" si="2"/>
        <v>30939377.733689606</v>
      </c>
      <c r="G162" s="75"/>
      <c r="H162" s="78">
        <v>30939378</v>
      </c>
    </row>
    <row r="163" spans="1:8" ht="13.8" x14ac:dyDescent="0.25">
      <c r="A163" s="50" t="str">
        <f>VLOOKUP(B163,'claves municipios'!$A$4:$B$215,2,FALSE)</f>
        <v>158</v>
      </c>
      <c r="B163" s="36" t="s">
        <v>165</v>
      </c>
      <c r="C163" s="40">
        <v>23677322</v>
      </c>
      <c r="D163" s="32">
        <f>+'PASO 3'!E163</f>
        <v>10371882.793828417</v>
      </c>
      <c r="E163" s="32">
        <f>+'PASO 6'!E163</f>
        <v>2936030.4951628456</v>
      </c>
      <c r="F163" s="32">
        <f t="shared" si="2"/>
        <v>36985235.288991258</v>
      </c>
      <c r="G163" s="75"/>
      <c r="H163" s="78">
        <v>36985235</v>
      </c>
    </row>
    <row r="164" spans="1:8" ht="13.8" x14ac:dyDescent="0.25">
      <c r="A164" s="50" t="str">
        <f>VLOOKUP(B164,'claves municipios'!$A$4:$B$215,2,FALSE)</f>
        <v>159</v>
      </c>
      <c r="B164" s="36" t="s">
        <v>166</v>
      </c>
      <c r="C164" s="40">
        <v>40433506</v>
      </c>
      <c r="D164" s="32">
        <f>+'PASO 3'!E164</f>
        <v>40112891.222422309</v>
      </c>
      <c r="E164" s="32">
        <f>+'PASO 6'!E164</f>
        <v>2247132.786418139</v>
      </c>
      <c r="F164" s="32">
        <f t="shared" si="2"/>
        <v>82793530.008840442</v>
      </c>
      <c r="G164" s="75"/>
      <c r="H164" s="78">
        <v>82793530</v>
      </c>
    </row>
    <row r="165" spans="1:8" ht="13.8" x14ac:dyDescent="0.25">
      <c r="A165" s="50" t="str">
        <f>VLOOKUP(B165,'claves municipios'!$A$4:$B$215,2,FALSE)</f>
        <v>160</v>
      </c>
      <c r="B165" s="36" t="s">
        <v>167</v>
      </c>
      <c r="C165" s="40">
        <v>96505627</v>
      </c>
      <c r="D165" s="32">
        <f>+'PASO 3'!E165</f>
        <v>45879813.015684374</v>
      </c>
      <c r="E165" s="32">
        <f>+'PASO 6'!E165</f>
        <v>4038497.7227388127</v>
      </c>
      <c r="F165" s="32">
        <f t="shared" si="2"/>
        <v>146423937.73842317</v>
      </c>
      <c r="G165" s="75"/>
      <c r="H165" s="78">
        <v>146423938</v>
      </c>
    </row>
    <row r="166" spans="1:8" ht="13.8" x14ac:dyDescent="0.25">
      <c r="A166" s="50" t="str">
        <f>VLOOKUP(B166,'claves municipios'!$A$4:$B$215,2,FALSE)</f>
        <v>161</v>
      </c>
      <c r="B166" s="36" t="s">
        <v>168</v>
      </c>
      <c r="C166" s="40">
        <v>41826081</v>
      </c>
      <c r="D166" s="32">
        <f>+'PASO 3'!E166</f>
        <v>17483160.791241039</v>
      </c>
      <c r="E166" s="32">
        <f>+'PASO 6'!E166</f>
        <v>2216929.1076983642</v>
      </c>
      <c r="F166" s="32">
        <f t="shared" si="2"/>
        <v>61526170.898939401</v>
      </c>
      <c r="G166" s="75"/>
      <c r="H166" s="78">
        <v>61526171</v>
      </c>
    </row>
    <row r="167" spans="1:8" ht="13.8" x14ac:dyDescent="0.25">
      <c r="A167" s="50" t="str">
        <f>VLOOKUP(B167,'claves municipios'!$A$4:$B$215,2,FALSE)</f>
        <v>162</v>
      </c>
      <c r="B167" s="36" t="s">
        <v>169</v>
      </c>
      <c r="C167" s="40">
        <v>6899415</v>
      </c>
      <c r="D167" s="32">
        <f>+'PASO 3'!E167</f>
        <v>2484315.0648301737</v>
      </c>
      <c r="E167" s="32">
        <f>+'PASO 6'!E167</f>
        <v>2741621.3548959182</v>
      </c>
      <c r="F167" s="32">
        <f t="shared" si="2"/>
        <v>12125351.419726091</v>
      </c>
      <c r="G167" s="75"/>
      <c r="H167" s="78">
        <v>12125351</v>
      </c>
    </row>
    <row r="168" spans="1:8" ht="13.8" x14ac:dyDescent="0.25">
      <c r="A168" s="50" t="str">
        <f>VLOOKUP(B168,'claves municipios'!$A$4:$B$215,2,FALSE)</f>
        <v>163</v>
      </c>
      <c r="B168" s="36" t="s">
        <v>170</v>
      </c>
      <c r="C168" s="40">
        <v>5879719</v>
      </c>
      <c r="D168" s="32">
        <f>+'PASO 3'!E168</f>
        <v>3310908.82496404</v>
      </c>
      <c r="E168" s="32">
        <f>+'PASO 6'!E168</f>
        <v>2247037.6784664886</v>
      </c>
      <c r="F168" s="40">
        <f t="shared" si="2"/>
        <v>11437665.503430527</v>
      </c>
      <c r="G168" s="95"/>
      <c r="H168" s="78">
        <v>11437666</v>
      </c>
    </row>
    <row r="169" spans="1:8" ht="13.8" x14ac:dyDescent="0.25">
      <c r="A169" s="50" t="str">
        <f>VLOOKUP(B169,'claves municipios'!$A$4:$B$215,2,FALSE)</f>
        <v>164</v>
      </c>
      <c r="B169" s="36" t="s">
        <v>171</v>
      </c>
      <c r="C169" s="40">
        <v>8148663</v>
      </c>
      <c r="D169" s="32">
        <f>+'PASO 3'!E169</f>
        <v>2863765.8171881191</v>
      </c>
      <c r="E169" s="32">
        <f>+'PASO 6'!E169</f>
        <v>3208339.2575713559</v>
      </c>
      <c r="F169" s="32">
        <f t="shared" si="2"/>
        <v>14220768.074759476</v>
      </c>
      <c r="G169" s="75"/>
      <c r="H169" s="78">
        <v>14220768</v>
      </c>
    </row>
    <row r="170" spans="1:8" ht="13.8" x14ac:dyDescent="0.25">
      <c r="A170" s="50" t="str">
        <f>VLOOKUP(B170,'claves municipios'!$A$4:$B$215,2,FALSE)</f>
        <v>165</v>
      </c>
      <c r="B170" s="36" t="s">
        <v>172</v>
      </c>
      <c r="C170" s="40">
        <v>9297683</v>
      </c>
      <c r="D170" s="32">
        <f>+'PASO 3'!E170</f>
        <v>4489158.6038917396</v>
      </c>
      <c r="E170" s="32">
        <f>+'PASO 6'!E170</f>
        <v>3042178.1931035561</v>
      </c>
      <c r="F170" s="32">
        <f t="shared" si="2"/>
        <v>16829019.796995297</v>
      </c>
      <c r="G170" s="75"/>
      <c r="H170" s="78">
        <v>16829020</v>
      </c>
    </row>
    <row r="171" spans="1:8" ht="13.8" x14ac:dyDescent="0.25">
      <c r="A171" s="50" t="str">
        <f>VLOOKUP(B171,'claves municipios'!$A$4:$B$215,2,FALSE)</f>
        <v>166</v>
      </c>
      <c r="B171" s="36" t="s">
        <v>173</v>
      </c>
      <c r="C171" s="40">
        <v>6232673</v>
      </c>
      <c r="D171" s="32">
        <f>+'PASO 3'!E171</f>
        <v>2582873.2862688126</v>
      </c>
      <c r="E171" s="32">
        <f>+'PASO 6'!E171</f>
        <v>3666101.276771029</v>
      </c>
      <c r="F171" s="32">
        <f t="shared" si="2"/>
        <v>12481647.563039841</v>
      </c>
      <c r="G171" s="75"/>
      <c r="H171" s="78">
        <v>12481648</v>
      </c>
    </row>
    <row r="172" spans="1:8" ht="13.8" x14ac:dyDescent="0.25">
      <c r="A172" s="50" t="str">
        <f>VLOOKUP(B172,'claves municipios'!$A$4:$B$215,2,FALSE)</f>
        <v>167</v>
      </c>
      <c r="B172" s="36" t="s">
        <v>174</v>
      </c>
      <c r="C172" s="40">
        <v>15711171</v>
      </c>
      <c r="D172" s="32">
        <f>+'PASO 3'!E172</f>
        <v>8548456.7480332535</v>
      </c>
      <c r="E172" s="32">
        <f>+'PASO 6'!E172</f>
        <v>2826295.1946019004</v>
      </c>
      <c r="F172" s="32">
        <f t="shared" si="2"/>
        <v>27085922.942635156</v>
      </c>
      <c r="G172" s="75"/>
      <c r="H172" s="78">
        <v>27085923</v>
      </c>
    </row>
    <row r="173" spans="1:8" ht="13.8" x14ac:dyDescent="0.25">
      <c r="A173" s="50" t="str">
        <f>VLOOKUP(B173,'claves municipios'!$A$4:$B$215,2,FALSE)</f>
        <v>168</v>
      </c>
      <c r="B173" s="36" t="s">
        <v>175</v>
      </c>
      <c r="C173" s="40">
        <v>22604800</v>
      </c>
      <c r="D173" s="32">
        <f>+'PASO 3'!E173</f>
        <v>10261089.507358547</v>
      </c>
      <c r="E173" s="32">
        <f>+'PASO 6'!E173</f>
        <v>3907856.1835886785</v>
      </c>
      <c r="F173" s="32">
        <f t="shared" si="2"/>
        <v>36773745.690947227</v>
      </c>
      <c r="G173" s="75"/>
      <c r="H173" s="78">
        <v>36773746</v>
      </c>
    </row>
    <row r="174" spans="1:8" ht="13.8" x14ac:dyDescent="0.25">
      <c r="A174" s="50" t="str">
        <f>VLOOKUP(B174,'claves municipios'!$A$4:$B$215,2,FALSE)</f>
        <v>169</v>
      </c>
      <c r="B174" s="36" t="s">
        <v>176</v>
      </c>
      <c r="C174" s="40">
        <v>14516361</v>
      </c>
      <c r="D174" s="32">
        <f>+'PASO 3'!E174</f>
        <v>7624391.7112732166</v>
      </c>
      <c r="E174" s="32">
        <f>+'PASO 6'!E174</f>
        <v>4035403.4910262949</v>
      </c>
      <c r="F174" s="32">
        <f t="shared" si="2"/>
        <v>26176156.202299509</v>
      </c>
      <c r="G174" s="75"/>
      <c r="H174" s="78">
        <v>26176156</v>
      </c>
    </row>
    <row r="175" spans="1:8" ht="13.8" x14ac:dyDescent="0.25">
      <c r="A175" s="50" t="str">
        <f>VLOOKUP(B175,'claves municipios'!$A$4:$B$215,2,FALSE)</f>
        <v>170</v>
      </c>
      <c r="B175" s="36" t="s">
        <v>177</v>
      </c>
      <c r="C175" s="40">
        <v>20248501</v>
      </c>
      <c r="D175" s="32">
        <f>+'PASO 3'!E175</f>
        <v>13779420.795404242</v>
      </c>
      <c r="E175" s="32">
        <f>+'PASO 6'!E175</f>
        <v>2641753.7726712883</v>
      </c>
      <c r="F175" s="32">
        <f t="shared" si="2"/>
        <v>36669675.56807553</v>
      </c>
      <c r="G175" s="75"/>
      <c r="H175" s="78">
        <v>36669676</v>
      </c>
    </row>
    <row r="176" spans="1:8" ht="13.8" x14ac:dyDescent="0.25">
      <c r="A176" s="50" t="str">
        <f>VLOOKUP(B176,'claves municipios'!$A$4:$B$215,2,FALSE)</f>
        <v>171</v>
      </c>
      <c r="B176" s="36" t="s">
        <v>178</v>
      </c>
      <c r="C176" s="40">
        <v>8263143</v>
      </c>
      <c r="D176" s="32">
        <f>+'PASO 3'!E176</f>
        <v>5075803.2512562564</v>
      </c>
      <c r="E176" s="32">
        <f>+'PASO 6'!E176</f>
        <v>2684282.5344984676</v>
      </c>
      <c r="F176" s="32">
        <f t="shared" si="2"/>
        <v>16023228.785754725</v>
      </c>
      <c r="G176" s="75"/>
      <c r="H176" s="78">
        <v>16023229</v>
      </c>
    </row>
    <row r="177" spans="1:8" ht="13.8" x14ac:dyDescent="0.25">
      <c r="A177" s="50" t="str">
        <f>VLOOKUP(B177,'claves municipios'!$A$4:$B$215,2,FALSE)</f>
        <v>172</v>
      </c>
      <c r="B177" s="36" t="s">
        <v>179</v>
      </c>
      <c r="C177" s="40">
        <v>16702730</v>
      </c>
      <c r="D177" s="32">
        <f>+'PASO 3'!E177</f>
        <v>9291268.6565666161</v>
      </c>
      <c r="E177" s="32">
        <f>+'PASO 6'!E177</f>
        <v>3908625.7992328522</v>
      </c>
      <c r="F177" s="32">
        <f t="shared" si="2"/>
        <v>29902624.455799468</v>
      </c>
      <c r="G177" s="75"/>
      <c r="H177" s="78">
        <v>29902624</v>
      </c>
    </row>
    <row r="178" spans="1:8" ht="13.8" x14ac:dyDescent="0.25">
      <c r="A178" s="50" t="str">
        <f>VLOOKUP(B178,'claves municipios'!$A$4:$B$215,2,FALSE)</f>
        <v>173</v>
      </c>
      <c r="B178" s="36" t="s">
        <v>180</v>
      </c>
      <c r="C178" s="40">
        <v>62669903</v>
      </c>
      <c r="D178" s="32">
        <f>+'PASO 3'!E178</f>
        <v>34503971.068625078</v>
      </c>
      <c r="E178" s="32">
        <f>+'PASO 6'!E178</f>
        <v>2618898.778263079</v>
      </c>
      <c r="F178" s="32">
        <f t="shared" si="2"/>
        <v>99792772.846888155</v>
      </c>
      <c r="G178" s="75"/>
      <c r="H178" s="78">
        <v>99792773</v>
      </c>
    </row>
    <row r="179" spans="1:8" ht="13.8" x14ac:dyDescent="0.25">
      <c r="A179" s="50" t="str">
        <f>VLOOKUP(B179,'claves municipios'!$A$4:$B$215,2,FALSE)</f>
        <v>174</v>
      </c>
      <c r="B179" s="36" t="s">
        <v>181</v>
      </c>
      <c r="C179" s="40">
        <v>46987435</v>
      </c>
      <c r="D179" s="32">
        <f>+'PASO 3'!E179</f>
        <v>20972701.664932806</v>
      </c>
      <c r="E179" s="32">
        <f>+'PASO 6'!E179</f>
        <v>2071573.5778002993</v>
      </c>
      <c r="F179" s="32">
        <f t="shared" si="2"/>
        <v>70031710.242733106</v>
      </c>
      <c r="G179" s="75"/>
      <c r="H179" s="78">
        <v>70031710</v>
      </c>
    </row>
    <row r="180" spans="1:8" ht="13.8" x14ac:dyDescent="0.25">
      <c r="A180" s="50" t="str">
        <f>VLOOKUP(B180,'claves municipios'!$A$4:$B$215,2,FALSE)</f>
        <v>175</v>
      </c>
      <c r="B180" s="36" t="s">
        <v>182</v>
      </c>
      <c r="C180" s="40">
        <v>75722393</v>
      </c>
      <c r="D180" s="32">
        <f>+'PASO 3'!E180</f>
        <v>31853492.38631551</v>
      </c>
      <c r="E180" s="32">
        <f>+'PASO 6'!E180</f>
        <v>3695259.5947491606</v>
      </c>
      <c r="F180" s="32">
        <f t="shared" si="2"/>
        <v>111271144.98106468</v>
      </c>
      <c r="G180" s="75"/>
      <c r="H180" s="78">
        <v>111271145</v>
      </c>
    </row>
    <row r="181" spans="1:8" ht="13.8" x14ac:dyDescent="0.25">
      <c r="A181" s="50" t="str">
        <f>VLOOKUP(B181,'claves municipios'!$A$4:$B$215,2,FALSE)</f>
        <v>176</v>
      </c>
      <c r="B181" s="36" t="s">
        <v>183</v>
      </c>
      <c r="C181" s="40">
        <v>3390825</v>
      </c>
      <c r="D181" s="32">
        <f>+'PASO 3'!E181</f>
        <v>1802205.3384537497</v>
      </c>
      <c r="E181" s="32">
        <f>+'PASO 6'!E181</f>
        <v>2190697.4758068514</v>
      </c>
      <c r="F181" s="32">
        <f t="shared" si="2"/>
        <v>7383727.8142606001</v>
      </c>
      <c r="G181" s="75"/>
      <c r="H181" s="78">
        <v>7383728</v>
      </c>
    </row>
    <row r="182" spans="1:8" ht="13.8" x14ac:dyDescent="0.25">
      <c r="A182" s="50" t="str">
        <f>VLOOKUP(B182,'claves municipios'!$A$4:$B$215,2,FALSE)</f>
        <v>177</v>
      </c>
      <c r="B182" s="36" t="s">
        <v>184</v>
      </c>
      <c r="C182" s="40">
        <v>8544035</v>
      </c>
      <c r="D182" s="32">
        <f>+'PASO 3'!E182</f>
        <v>2720911.2111924957</v>
      </c>
      <c r="E182" s="32">
        <f>+'PASO 6'!E182</f>
        <v>6763134.0351717649</v>
      </c>
      <c r="F182" s="32">
        <f t="shared" si="2"/>
        <v>18028080.246364262</v>
      </c>
      <c r="G182" s="75"/>
      <c r="H182" s="78">
        <v>18028080</v>
      </c>
    </row>
    <row r="183" spans="1:8" ht="13.8" x14ac:dyDescent="0.25">
      <c r="A183" s="50" t="str">
        <f>VLOOKUP(B183,'claves municipios'!$A$4:$B$215,2,FALSE)</f>
        <v>178</v>
      </c>
      <c r="B183" s="36" t="s">
        <v>185</v>
      </c>
      <c r="C183" s="40">
        <v>9950299</v>
      </c>
      <c r="D183" s="32">
        <f>+'PASO 3'!E183</f>
        <v>2761907.2656073109</v>
      </c>
      <c r="E183" s="32">
        <f>+'PASO 6'!E183</f>
        <v>1771128.0989421224</v>
      </c>
      <c r="F183" s="32">
        <f t="shared" si="2"/>
        <v>14483334.364549432</v>
      </c>
      <c r="G183" s="75"/>
      <c r="H183" s="78">
        <v>14483334</v>
      </c>
    </row>
    <row r="184" spans="1:8" ht="13.8" x14ac:dyDescent="0.25">
      <c r="A184" s="50" t="str">
        <f>VLOOKUP(B184,'claves municipios'!$A$4:$B$215,2,FALSE)</f>
        <v>179</v>
      </c>
      <c r="B184" s="36" t="s">
        <v>186</v>
      </c>
      <c r="C184" s="40">
        <v>3212812</v>
      </c>
      <c r="D184" s="32">
        <f>+'PASO 3'!E184</f>
        <v>1179944.7885320277</v>
      </c>
      <c r="E184" s="32">
        <f>+'PASO 6'!E184</f>
        <v>2577190.551163876</v>
      </c>
      <c r="F184" s="32">
        <f t="shared" si="2"/>
        <v>6969947.3396959044</v>
      </c>
      <c r="G184" s="75"/>
      <c r="H184" s="78">
        <v>6969947</v>
      </c>
    </row>
    <row r="185" spans="1:8" ht="13.8" x14ac:dyDescent="0.25">
      <c r="A185" s="50" t="str">
        <f>VLOOKUP(B185,'claves municipios'!$A$4:$B$215,2,FALSE)</f>
        <v>180</v>
      </c>
      <c r="B185" s="36" t="s">
        <v>187</v>
      </c>
      <c r="C185" s="40">
        <v>24941052</v>
      </c>
      <c r="D185" s="32">
        <f>+'PASO 3'!E185</f>
        <v>6034159.3048007758</v>
      </c>
      <c r="E185" s="32">
        <f>+'PASO 6'!E185</f>
        <v>3870278.2872989927</v>
      </c>
      <c r="F185" s="32">
        <f t="shared" si="2"/>
        <v>34845489.592099771</v>
      </c>
      <c r="G185" s="75"/>
      <c r="H185" s="78">
        <v>34845490</v>
      </c>
    </row>
    <row r="186" spans="1:8" ht="13.8" x14ac:dyDescent="0.25">
      <c r="A186" s="50" t="str">
        <f>VLOOKUP(B186,'claves municipios'!$A$4:$B$215,2,FALSE)</f>
        <v>181</v>
      </c>
      <c r="B186" s="36" t="s">
        <v>188</v>
      </c>
      <c r="C186" s="40">
        <v>23565833</v>
      </c>
      <c r="D186" s="32">
        <f>+'PASO 3'!E186</f>
        <v>8500032.3231469505</v>
      </c>
      <c r="E186" s="32">
        <f>+'PASO 6'!E186</f>
        <v>2569894.8225855147</v>
      </c>
      <c r="F186" s="32">
        <f t="shared" si="2"/>
        <v>34635760.145732462</v>
      </c>
      <c r="G186" s="75"/>
      <c r="H186" s="78">
        <v>34635760</v>
      </c>
    </row>
    <row r="187" spans="1:8" ht="13.8" x14ac:dyDescent="0.25">
      <c r="A187" s="50" t="str">
        <f>VLOOKUP(B187,'claves municipios'!$A$4:$B$215,2,FALSE)</f>
        <v>182</v>
      </c>
      <c r="B187" s="36" t="s">
        <v>189</v>
      </c>
      <c r="C187" s="40">
        <v>7804995</v>
      </c>
      <c r="D187" s="32">
        <f>+'PASO 3'!E187</f>
        <v>4109688.8876076927</v>
      </c>
      <c r="E187" s="32">
        <f>+'PASO 6'!E187</f>
        <v>3259119.1844890947</v>
      </c>
      <c r="F187" s="32">
        <f t="shared" si="2"/>
        <v>15173803.072096787</v>
      </c>
      <c r="G187" s="75"/>
      <c r="H187" s="78">
        <v>15173803</v>
      </c>
    </row>
    <row r="188" spans="1:8" ht="13.8" x14ac:dyDescent="0.25">
      <c r="A188" s="50" t="str">
        <f>VLOOKUP(B188,'claves municipios'!$A$4:$B$215,2,FALSE)</f>
        <v>183</v>
      </c>
      <c r="B188" s="36" t="s">
        <v>190</v>
      </c>
      <c r="C188" s="40">
        <v>30219638</v>
      </c>
      <c r="D188" s="32">
        <f>+'PASO 3'!E188</f>
        <v>23228737.042370845</v>
      </c>
      <c r="E188" s="32">
        <f>+'PASO 6'!E188</f>
        <v>2220041.0845391704</v>
      </c>
      <c r="F188" s="32">
        <f t="shared" si="2"/>
        <v>55668416.126910008</v>
      </c>
      <c r="G188" s="75"/>
      <c r="H188" s="78">
        <v>55668416</v>
      </c>
    </row>
    <row r="189" spans="1:8" ht="13.8" x14ac:dyDescent="0.25">
      <c r="A189" s="50" t="str">
        <f>VLOOKUP(B189,'claves municipios'!$A$4:$B$215,2,FALSE)</f>
        <v>184</v>
      </c>
      <c r="B189" s="36" t="s">
        <v>191</v>
      </c>
      <c r="C189" s="40">
        <v>9458562</v>
      </c>
      <c r="D189" s="32">
        <f>+'PASO 3'!E189</f>
        <v>7783357.9791958882</v>
      </c>
      <c r="E189" s="32">
        <f>+'PASO 6'!E189</f>
        <v>2369886.2116932687</v>
      </c>
      <c r="F189" s="32">
        <f t="shared" si="2"/>
        <v>19611806.190889157</v>
      </c>
      <c r="G189" s="75"/>
      <c r="H189" s="78">
        <v>19611806</v>
      </c>
    </row>
    <row r="190" spans="1:8" ht="13.8" x14ac:dyDescent="0.25">
      <c r="A190" s="50" t="str">
        <f>VLOOKUP(B190,'claves municipios'!$A$4:$B$215,2,FALSE)</f>
        <v>185</v>
      </c>
      <c r="B190" s="36" t="s">
        <v>192</v>
      </c>
      <c r="C190" s="40">
        <v>3506545</v>
      </c>
      <c r="D190" s="32">
        <f>+'PASO 3'!E190</f>
        <v>3179298.0645644902</v>
      </c>
      <c r="E190" s="32">
        <f>+'PASO 6'!E190</f>
        <v>1908998.7115119356</v>
      </c>
      <c r="F190" s="32">
        <f t="shared" si="2"/>
        <v>8594841.7760764267</v>
      </c>
      <c r="G190" s="75"/>
      <c r="H190" s="78">
        <v>8594842</v>
      </c>
    </row>
    <row r="191" spans="1:8" ht="13.8" x14ac:dyDescent="0.25">
      <c r="A191" s="50" t="str">
        <f>VLOOKUP(B191,'claves municipios'!$A$4:$B$215,2,FALSE)</f>
        <v>186</v>
      </c>
      <c r="B191" s="36" t="s">
        <v>193</v>
      </c>
      <c r="C191" s="40">
        <v>3882767</v>
      </c>
      <c r="D191" s="32">
        <f>+'PASO 3'!E191</f>
        <v>1637515.9958473602</v>
      </c>
      <c r="E191" s="32">
        <f>+'PASO 6'!E191</f>
        <v>2347787.9075791813</v>
      </c>
      <c r="F191" s="32">
        <f t="shared" si="2"/>
        <v>7868070.903426541</v>
      </c>
      <c r="G191" s="75"/>
      <c r="H191" s="78">
        <v>7868071</v>
      </c>
    </row>
    <row r="192" spans="1:8" ht="13.8" x14ac:dyDescent="0.25">
      <c r="A192" s="50" t="str">
        <f>VLOOKUP(B192,'claves municipios'!$A$4:$B$215,2,FALSE)</f>
        <v>187</v>
      </c>
      <c r="B192" s="36" t="s">
        <v>194</v>
      </c>
      <c r="C192" s="40">
        <v>5169771</v>
      </c>
      <c r="D192" s="32">
        <f>+'PASO 3'!E192</f>
        <v>2976623.602649013</v>
      </c>
      <c r="E192" s="32">
        <f>+'PASO 6'!E192</f>
        <v>3491761.453469885</v>
      </c>
      <c r="F192" s="32">
        <f t="shared" si="2"/>
        <v>11638156.056118898</v>
      </c>
      <c r="G192" s="75"/>
      <c r="H192" s="78">
        <v>11638156</v>
      </c>
    </row>
    <row r="193" spans="1:8" ht="13.8" x14ac:dyDescent="0.25">
      <c r="A193" s="50" t="str">
        <f>VLOOKUP(B193,'claves municipios'!$A$4:$B$215,2,FALSE)</f>
        <v>188</v>
      </c>
      <c r="B193" s="36" t="s">
        <v>195</v>
      </c>
      <c r="C193" s="40">
        <v>12205878</v>
      </c>
      <c r="D193" s="32">
        <f>+'PASO 3'!E193</f>
        <v>5512452.6304138703</v>
      </c>
      <c r="E193" s="32">
        <f>+'PASO 6'!E193</f>
        <v>3576370.6615532474</v>
      </c>
      <c r="F193" s="32">
        <f t="shared" si="2"/>
        <v>21294701.29196712</v>
      </c>
      <c r="G193" s="75"/>
      <c r="H193" s="78">
        <v>21294701</v>
      </c>
    </row>
    <row r="194" spans="1:8" ht="13.8" x14ac:dyDescent="0.25">
      <c r="A194" s="50" t="str">
        <f>VLOOKUP(B194,'claves municipios'!$A$4:$B$215,2,FALSE)</f>
        <v>189</v>
      </c>
      <c r="B194" s="36" t="s">
        <v>196</v>
      </c>
      <c r="C194" s="40">
        <v>72151377</v>
      </c>
      <c r="D194" s="32">
        <f>+'PASO 3'!E194</f>
        <v>24031625.900903683</v>
      </c>
      <c r="E194" s="32">
        <f>+'PASO 6'!E194</f>
        <v>2096795.3521926755</v>
      </c>
      <c r="F194" s="32">
        <f t="shared" si="2"/>
        <v>98279798.253096357</v>
      </c>
      <c r="G194" s="75"/>
      <c r="H194" s="78">
        <v>98279798</v>
      </c>
    </row>
    <row r="195" spans="1:8" ht="13.8" x14ac:dyDescent="0.25">
      <c r="A195" s="50" t="str">
        <f>VLOOKUP(B195,'claves municipios'!$A$4:$B$215,2,FALSE)</f>
        <v>190</v>
      </c>
      <c r="B195" s="36" t="s">
        <v>197</v>
      </c>
      <c r="C195" s="40">
        <v>1362532</v>
      </c>
      <c r="D195" s="32">
        <f>+'PASO 3'!E195</f>
        <v>204390.46083621707</v>
      </c>
      <c r="E195" s="32">
        <f>+'PASO 6'!E195</f>
        <v>3887861.7889138386</v>
      </c>
      <c r="F195" s="32">
        <f t="shared" si="2"/>
        <v>5454784.2497500554</v>
      </c>
      <c r="G195" s="75"/>
      <c r="H195" s="78">
        <v>5454784</v>
      </c>
    </row>
    <row r="196" spans="1:8" ht="13.8" x14ac:dyDescent="0.25">
      <c r="A196" s="50" t="str">
        <f>VLOOKUP(B196,'claves municipios'!$A$4:$B$215,2,FALSE)</f>
        <v>191</v>
      </c>
      <c r="B196" s="36" t="s">
        <v>198</v>
      </c>
      <c r="C196" s="40">
        <v>7839457</v>
      </c>
      <c r="D196" s="32">
        <f>+'PASO 3'!E196</f>
        <v>1996575.7039491378</v>
      </c>
      <c r="E196" s="32">
        <f>+'PASO 6'!E196</f>
        <v>2426593.9698941014</v>
      </c>
      <c r="F196" s="32">
        <f t="shared" si="2"/>
        <v>12262626.67384324</v>
      </c>
      <c r="G196" s="75"/>
      <c r="H196" s="78">
        <v>12262627</v>
      </c>
    </row>
    <row r="197" spans="1:8" ht="13.8" x14ac:dyDescent="0.25">
      <c r="A197" s="50" t="str">
        <f>VLOOKUP(B197,'claves municipios'!$A$4:$B$215,2,FALSE)</f>
        <v>192</v>
      </c>
      <c r="B197" s="36" t="s">
        <v>199</v>
      </c>
      <c r="C197" s="40">
        <v>11131148</v>
      </c>
      <c r="D197" s="32">
        <f>+'PASO 3'!E197</f>
        <v>4735155.1606632648</v>
      </c>
      <c r="E197" s="32">
        <f>+'PASO 6'!E197</f>
        <v>2644541.0466996832</v>
      </c>
      <c r="F197" s="32">
        <f t="shared" si="2"/>
        <v>18510844.20736295</v>
      </c>
      <c r="G197" s="75"/>
      <c r="H197" s="78">
        <v>18510844</v>
      </c>
    </row>
    <row r="198" spans="1:8" ht="13.8" x14ac:dyDescent="0.25">
      <c r="A198" s="50" t="str">
        <f>VLOOKUP(B198,'claves municipios'!$A$4:$B$215,2,FALSE)</f>
        <v>193</v>
      </c>
      <c r="B198" s="36" t="s">
        <v>200</v>
      </c>
      <c r="C198" s="40">
        <v>98413772</v>
      </c>
      <c r="D198" s="32">
        <f>+'PASO 3'!E198</f>
        <v>46231069.906398036</v>
      </c>
      <c r="E198" s="32">
        <f>+'PASO 6'!E198</f>
        <v>2349959.3565850803</v>
      </c>
      <c r="F198" s="32">
        <f t="shared" si="2"/>
        <v>146994801.26298311</v>
      </c>
      <c r="G198" s="75"/>
      <c r="H198" s="78">
        <v>146994801</v>
      </c>
    </row>
    <row r="199" spans="1:8" ht="13.8" x14ac:dyDescent="0.25">
      <c r="A199" s="50" t="str">
        <f>VLOOKUP(B199,'claves municipios'!$A$4:$B$215,2,FALSE)</f>
        <v>194</v>
      </c>
      <c r="B199" s="36" t="s">
        <v>201</v>
      </c>
      <c r="C199" s="40">
        <v>6911792</v>
      </c>
      <c r="D199" s="32">
        <f>+'PASO 3'!E199</f>
        <v>2853245.0638541351</v>
      </c>
      <c r="E199" s="32">
        <f>+'PASO 6'!E199</f>
        <v>4805300.3812847175</v>
      </c>
      <c r="F199" s="32">
        <f t="shared" si="2"/>
        <v>14570337.445138853</v>
      </c>
      <c r="G199" s="75"/>
      <c r="H199" s="78">
        <v>14570337</v>
      </c>
    </row>
    <row r="200" spans="1:8" ht="13.8" x14ac:dyDescent="0.25">
      <c r="A200" s="50" t="str">
        <f>VLOOKUP(B200,'claves municipios'!$A$4:$B$215,2,FALSE)</f>
        <v>195</v>
      </c>
      <c r="B200" s="36" t="s">
        <v>202</v>
      </c>
      <c r="C200" s="40">
        <v>8120260</v>
      </c>
      <c r="D200" s="32">
        <f>+'PASO 3'!E200</f>
        <v>5228983.6282847309</v>
      </c>
      <c r="E200" s="32">
        <f>+'PASO 6'!E200</f>
        <v>2930950.3213804206</v>
      </c>
      <c r="F200" s="32">
        <f t="shared" ref="F200:F217" si="3">+C200+D200+E200</f>
        <v>16280193.949665152</v>
      </c>
      <c r="G200" s="75"/>
      <c r="H200" s="78">
        <v>16280194</v>
      </c>
    </row>
    <row r="201" spans="1:8" ht="13.8" x14ac:dyDescent="0.25">
      <c r="A201" s="50" t="str">
        <f>VLOOKUP(B201,'claves municipios'!$A$4:$B$215,2,FALSE)</f>
        <v>196</v>
      </c>
      <c r="B201" s="36" t="s">
        <v>203</v>
      </c>
      <c r="C201" s="40">
        <v>8612415</v>
      </c>
      <c r="D201" s="32">
        <f>+'PASO 3'!E201</f>
        <v>2730817.5798826478</v>
      </c>
      <c r="E201" s="32">
        <f>+'PASO 6'!E201</f>
        <v>2737846.5855221436</v>
      </c>
      <c r="F201" s="32">
        <f t="shared" si="3"/>
        <v>14081079.165404791</v>
      </c>
      <c r="G201" s="75"/>
      <c r="H201" s="78">
        <v>14081079</v>
      </c>
    </row>
    <row r="202" spans="1:8" ht="13.8" x14ac:dyDescent="0.25">
      <c r="A202" s="50" t="str">
        <f>VLOOKUP(B202,'claves municipios'!$A$4:$B$215,2,FALSE)</f>
        <v>197</v>
      </c>
      <c r="B202" s="36" t="s">
        <v>204</v>
      </c>
      <c r="C202" s="40">
        <v>12284567</v>
      </c>
      <c r="D202" s="32">
        <f>+'PASO 3'!E202</f>
        <v>5339682.921607079</v>
      </c>
      <c r="E202" s="32">
        <f>+'PASO 6'!E202</f>
        <v>3483406.5164701422</v>
      </c>
      <c r="F202" s="32">
        <f t="shared" si="3"/>
        <v>21107656.438077219</v>
      </c>
      <c r="G202" s="75"/>
      <c r="H202" s="78">
        <v>21107656</v>
      </c>
    </row>
    <row r="203" spans="1:8" ht="13.8" x14ac:dyDescent="0.25">
      <c r="A203" s="50" t="str">
        <f>VLOOKUP(B203,'claves municipios'!$A$4:$B$215,2,FALSE)</f>
        <v>198</v>
      </c>
      <c r="B203" s="36" t="s">
        <v>205</v>
      </c>
      <c r="C203" s="40">
        <v>14618311</v>
      </c>
      <c r="D203" s="32">
        <f>+'PASO 3'!E203</f>
        <v>5324483.5264605358</v>
      </c>
      <c r="E203" s="32">
        <f>+'PASO 6'!E203</f>
        <v>3143040.629533947</v>
      </c>
      <c r="F203" s="32">
        <f t="shared" si="3"/>
        <v>23085835.155994482</v>
      </c>
      <c r="G203" s="75"/>
      <c r="H203" s="78">
        <v>23085835</v>
      </c>
    </row>
    <row r="204" spans="1:8" ht="13.8" x14ac:dyDescent="0.25">
      <c r="A204" s="50" t="str">
        <f>VLOOKUP(B204,'claves municipios'!$A$4:$B$215,2,FALSE)</f>
        <v>199</v>
      </c>
      <c r="B204" s="36" t="s">
        <v>206</v>
      </c>
      <c r="C204" s="40">
        <v>6029494</v>
      </c>
      <c r="D204" s="32">
        <f>+'PASO 3'!E204</f>
        <v>7027021.2134240353</v>
      </c>
      <c r="E204" s="32">
        <f>+'PASO 6'!E204</f>
        <v>2642241.4880505861</v>
      </c>
      <c r="F204" s="32">
        <f t="shared" si="3"/>
        <v>15698756.70147462</v>
      </c>
      <c r="G204" s="75"/>
      <c r="H204" s="78">
        <v>15698757</v>
      </c>
    </row>
    <row r="205" spans="1:8" ht="13.8" x14ac:dyDescent="0.25">
      <c r="A205" s="50" t="str">
        <f>VLOOKUP(B205,'claves municipios'!$A$4:$B$215,2,FALSE)</f>
        <v>200</v>
      </c>
      <c r="B205" s="36" t="s">
        <v>207</v>
      </c>
      <c r="C205" s="40">
        <v>9983958</v>
      </c>
      <c r="D205" s="32">
        <f>+'PASO 3'!E205</f>
        <v>2725588.5118584051</v>
      </c>
      <c r="E205" s="32">
        <f>+'PASO 6'!E205</f>
        <v>4817442.674643836</v>
      </c>
      <c r="F205" s="32">
        <f t="shared" si="3"/>
        <v>17526989.186502241</v>
      </c>
      <c r="G205" s="75"/>
      <c r="H205" s="78">
        <v>17526989</v>
      </c>
    </row>
    <row r="206" spans="1:8" ht="13.8" x14ac:dyDescent="0.25">
      <c r="A206" s="50" t="str">
        <f>VLOOKUP(B206,'claves municipios'!$A$4:$B$215,2,FALSE)</f>
        <v>201</v>
      </c>
      <c r="B206" s="36" t="s">
        <v>208</v>
      </c>
      <c r="C206" s="40">
        <v>63597862</v>
      </c>
      <c r="D206" s="32">
        <f>+'PASO 3'!E206</f>
        <v>29639558.6012109</v>
      </c>
      <c r="E206" s="32">
        <f>+'PASO 6'!E206</f>
        <v>3332296.0469583268</v>
      </c>
      <c r="F206" s="32">
        <f t="shared" si="3"/>
        <v>96569716.648169219</v>
      </c>
      <c r="G206" s="75"/>
      <c r="H206" s="78">
        <v>96569717</v>
      </c>
    </row>
    <row r="207" spans="1:8" ht="13.8" x14ac:dyDescent="0.25">
      <c r="A207" s="50" t="s">
        <v>639</v>
      </c>
      <c r="B207" s="36" t="s">
        <v>209</v>
      </c>
      <c r="C207" s="40">
        <v>29386549</v>
      </c>
      <c r="D207" s="32">
        <f>+'PASO 3'!E207</f>
        <v>11719186.75222549</v>
      </c>
      <c r="E207" s="32">
        <f>+'PASO 6'!E207</f>
        <v>2313196.9397183852</v>
      </c>
      <c r="F207" s="32">
        <f t="shared" si="3"/>
        <v>43418932.691943876</v>
      </c>
      <c r="G207" s="75"/>
      <c r="H207" s="78">
        <v>43418933</v>
      </c>
    </row>
    <row r="208" spans="1:8" ht="13.8" x14ac:dyDescent="0.25">
      <c r="A208" s="50" t="str">
        <f>VLOOKUP(B208,'claves municipios'!$A$4:$B$215,2,FALSE)</f>
        <v>203</v>
      </c>
      <c r="B208" s="36" t="s">
        <v>210</v>
      </c>
      <c r="C208" s="40">
        <v>27956708</v>
      </c>
      <c r="D208" s="32">
        <f>+'PASO 3'!E208</f>
        <v>13700748.855967009</v>
      </c>
      <c r="E208" s="32">
        <f>+'PASO 6'!E208</f>
        <v>2834601.6440175408</v>
      </c>
      <c r="F208" s="32">
        <f t="shared" si="3"/>
        <v>44492058.499984547</v>
      </c>
      <c r="G208" s="75"/>
      <c r="H208" s="78">
        <v>44492058</v>
      </c>
    </row>
    <row r="209" spans="1:8" ht="13.8" x14ac:dyDescent="0.25">
      <c r="A209" s="50" t="str">
        <f>VLOOKUP(B209,'claves municipios'!$A$4:$B$215,2,FALSE)</f>
        <v>204</v>
      </c>
      <c r="B209" s="36" t="s">
        <v>211</v>
      </c>
      <c r="C209" s="40">
        <v>17152550</v>
      </c>
      <c r="D209" s="32">
        <f>+'PASO 3'!E209</f>
        <v>8295717.601634413</v>
      </c>
      <c r="E209" s="32">
        <f>+'PASO 6'!E209</f>
        <v>3422542.1620602352</v>
      </c>
      <c r="F209" s="32">
        <f t="shared" si="3"/>
        <v>28870809.763694648</v>
      </c>
      <c r="G209" s="75"/>
      <c r="H209" s="78">
        <v>28870810</v>
      </c>
    </row>
    <row r="210" spans="1:8" ht="13.8" x14ac:dyDescent="0.25">
      <c r="A210" s="50" t="str">
        <f>VLOOKUP(B210,'claves municipios'!$A$4:$B$215,2,FALSE)</f>
        <v>205</v>
      </c>
      <c r="B210" s="36" t="s">
        <v>212</v>
      </c>
      <c r="C210" s="40">
        <v>15078436</v>
      </c>
      <c r="D210" s="32">
        <f>+'PASO 3'!E210</f>
        <v>3490503.6606141184</v>
      </c>
      <c r="E210" s="32">
        <f>+'PASO 6'!E210</f>
        <v>3230474.7151114177</v>
      </c>
      <c r="F210" s="32">
        <f t="shared" si="3"/>
        <v>21799414.375725538</v>
      </c>
      <c r="G210" s="75"/>
      <c r="H210" s="78">
        <v>21799414</v>
      </c>
    </row>
    <row r="211" spans="1:8" ht="13.8" x14ac:dyDescent="0.25">
      <c r="A211" s="50" t="str">
        <f>VLOOKUP(B211,'claves municipios'!$A$4:$B$215,2,FALSE)</f>
        <v>206</v>
      </c>
      <c r="B211" s="36" t="s">
        <v>213</v>
      </c>
      <c r="C211" s="40">
        <v>7041510</v>
      </c>
      <c r="D211" s="32">
        <f>+'PASO 3'!E211</f>
        <v>3095164.1899488196</v>
      </c>
      <c r="E211" s="32">
        <f>+'PASO 6'!E211</f>
        <v>1202648.2061062104</v>
      </c>
      <c r="F211" s="32">
        <f t="shared" si="3"/>
        <v>11339322.39605503</v>
      </c>
      <c r="G211" s="75"/>
      <c r="H211" s="78">
        <v>11339322</v>
      </c>
    </row>
    <row r="212" spans="1:8" ht="13.8" x14ac:dyDescent="0.25">
      <c r="A212" s="50" t="str">
        <f>VLOOKUP(B212,'claves municipios'!$A$4:$B$215,2,FALSE)</f>
        <v>207</v>
      </c>
      <c r="B212" s="36" t="s">
        <v>214</v>
      </c>
      <c r="C212" s="40">
        <v>25992753</v>
      </c>
      <c r="D212" s="32">
        <f>+'PASO 3'!E212</f>
        <v>14410855.755669255</v>
      </c>
      <c r="E212" s="32">
        <f>+'PASO 6'!E212</f>
        <v>2226058.2871187646</v>
      </c>
      <c r="F212" s="32">
        <f t="shared" si="3"/>
        <v>42629667.042788014</v>
      </c>
      <c r="G212" s="75"/>
      <c r="H212" s="78">
        <v>42629667</v>
      </c>
    </row>
    <row r="213" spans="1:8" ht="13.8" x14ac:dyDescent="0.25">
      <c r="A213" s="50" t="str">
        <f>VLOOKUP(B213,'claves municipios'!$A$4:$B$215,2,FALSE)</f>
        <v>208</v>
      </c>
      <c r="B213" s="36" t="s">
        <v>215</v>
      </c>
      <c r="C213" s="40">
        <v>9555203</v>
      </c>
      <c r="D213" s="32">
        <f>+'PASO 3'!E213</f>
        <v>2234013.9162137723</v>
      </c>
      <c r="E213" s="32">
        <f>+'PASO 6'!E213</f>
        <v>3850643.0534379706</v>
      </c>
      <c r="F213" s="32">
        <f t="shared" si="3"/>
        <v>15639859.969651744</v>
      </c>
      <c r="G213" s="75"/>
      <c r="H213" s="78">
        <v>15639860</v>
      </c>
    </row>
    <row r="214" spans="1:8" ht="13.8" x14ac:dyDescent="0.25">
      <c r="A214" s="50" t="str">
        <f>VLOOKUP(B214,'claves municipios'!$A$4:$B$215,2,FALSE)</f>
        <v>209</v>
      </c>
      <c r="B214" s="36" t="s">
        <v>216</v>
      </c>
      <c r="C214" s="40">
        <v>12812249</v>
      </c>
      <c r="D214" s="32">
        <f>+'PASO 3'!E214</f>
        <v>12406303.606054962</v>
      </c>
      <c r="E214" s="32">
        <f>+'PASO 6'!E214</f>
        <v>2739674.0850520623</v>
      </c>
      <c r="F214" s="32">
        <f t="shared" si="3"/>
        <v>27958226.691107024</v>
      </c>
      <c r="G214" s="75"/>
      <c r="H214" s="78">
        <v>27958227</v>
      </c>
    </row>
    <row r="215" spans="1:8" ht="13.8" x14ac:dyDescent="0.25">
      <c r="A215" s="50" t="str">
        <f>VLOOKUP(B215,'claves municipios'!$A$4:$B$215,2,FALSE)</f>
        <v>210</v>
      </c>
      <c r="B215" s="36" t="s">
        <v>217</v>
      </c>
      <c r="C215" s="40">
        <v>27288945</v>
      </c>
      <c r="D215" s="32">
        <f>+'PASO 3'!E215</f>
        <v>20400525.447588373</v>
      </c>
      <c r="E215" s="32">
        <f>+'PASO 6'!E215</f>
        <v>3262958.4601887525</v>
      </c>
      <c r="F215" s="32">
        <f t="shared" si="3"/>
        <v>50952428.907777123</v>
      </c>
      <c r="G215" s="75"/>
      <c r="H215" s="78">
        <v>50952429</v>
      </c>
    </row>
    <row r="216" spans="1:8" ht="13.8" x14ac:dyDescent="0.25">
      <c r="A216" s="50" t="str">
        <f>VLOOKUP(B216,'claves municipios'!$A$4:$B$215,2,FALSE)</f>
        <v>211</v>
      </c>
      <c r="B216" s="36" t="s">
        <v>218</v>
      </c>
      <c r="C216" s="40">
        <v>17732737</v>
      </c>
      <c r="D216" s="32">
        <f>+'PASO 3'!E216</f>
        <v>5834042.0958421445</v>
      </c>
      <c r="E216" s="32">
        <f>+'PASO 6'!E216</f>
        <v>3041051.3419978465</v>
      </c>
      <c r="F216" s="32">
        <f t="shared" si="3"/>
        <v>26607830.437839992</v>
      </c>
      <c r="G216" s="75"/>
      <c r="H216" s="78">
        <v>26607830</v>
      </c>
    </row>
    <row r="217" spans="1:8" ht="13.8" x14ac:dyDescent="0.25">
      <c r="A217" s="50" t="str">
        <f>VLOOKUP(B217,'claves municipios'!$A$4:$B$215,2,FALSE)</f>
        <v>212</v>
      </c>
      <c r="B217" s="36" t="s">
        <v>219</v>
      </c>
      <c r="C217" s="40">
        <v>12787603</v>
      </c>
      <c r="D217" s="32">
        <f>+'PASO 3'!E217</f>
        <v>10370629.472075151</v>
      </c>
      <c r="E217" s="32">
        <f>+'PASO 6'!E217</f>
        <v>3066166.2025773111</v>
      </c>
      <c r="F217" s="32">
        <f t="shared" si="3"/>
        <v>26224398.674652461</v>
      </c>
      <c r="G217" s="75"/>
      <c r="H217" s="78">
        <v>26224399</v>
      </c>
    </row>
    <row r="218" spans="1:8" ht="19.5" customHeight="1" x14ac:dyDescent="0.25">
      <c r="A218" s="126" t="s">
        <v>6</v>
      </c>
      <c r="B218" s="127"/>
      <c r="C218" s="33">
        <f t="shared" ref="C218:F218" si="4">SUM(C6:C217)</f>
        <v>4922509863</v>
      </c>
      <c r="D218" s="33">
        <f t="shared" si="4"/>
        <v>2443822536.0000005</v>
      </c>
      <c r="E218" s="33">
        <f t="shared" si="4"/>
        <v>610955633.99999952</v>
      </c>
      <c r="F218" s="33">
        <f t="shared" si="4"/>
        <v>7977288033.000001</v>
      </c>
      <c r="G218" s="76"/>
      <c r="H218" s="80">
        <f>SUM(H6:H217)</f>
        <v>7977288033</v>
      </c>
    </row>
    <row r="219" spans="1:8" x14ac:dyDescent="0.25">
      <c r="A219" s="125"/>
      <c r="B219" s="125"/>
      <c r="C219" s="125"/>
      <c r="D219" s="125"/>
      <c r="E219" s="125"/>
      <c r="F219" s="125"/>
      <c r="G219" s="77"/>
      <c r="H219" s="96">
        <v>7977288033</v>
      </c>
    </row>
  </sheetData>
  <mergeCells count="5">
    <mergeCell ref="A219:F219"/>
    <mergeCell ref="A1:F1"/>
    <mergeCell ref="A2:F2"/>
    <mergeCell ref="B4:B5"/>
    <mergeCell ref="A218:B218"/>
  </mergeCells>
  <printOptions horizontalCentered="1"/>
  <pageMargins left="0.19685039370078741" right="0.19685039370078741" top="0.47244094488188981" bottom="0.47244094488188981" header="0" footer="0"/>
  <pageSetup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16</vt:i4>
      </vt:variant>
    </vt:vector>
  </HeadingPairs>
  <TitlesOfParts>
    <vt:vector size="26" baseType="lpstr">
      <vt:lpstr>PUBLICACION 2017 (2)</vt:lpstr>
      <vt:lpstr>PUBLICACION 2019</vt:lpstr>
      <vt:lpstr>PASO 1</vt:lpstr>
      <vt:lpstr>PASO 2</vt:lpstr>
      <vt:lpstr>PASO 3</vt:lpstr>
      <vt:lpstr>PASO 4 </vt:lpstr>
      <vt:lpstr>PASO 5</vt:lpstr>
      <vt:lpstr>PASO 6</vt:lpstr>
      <vt:lpstr>PASO 7</vt:lpstr>
      <vt:lpstr>claves municipios</vt:lpstr>
      <vt:lpstr>'PASO 1'!Área_de_impresión</vt:lpstr>
      <vt:lpstr>'PASO 2'!Área_de_impresión</vt:lpstr>
      <vt:lpstr>'PASO 3'!Área_de_impresión</vt:lpstr>
      <vt:lpstr>'PASO 4 '!Área_de_impresión</vt:lpstr>
      <vt:lpstr>'PASO 5'!Área_de_impresión</vt:lpstr>
      <vt:lpstr>'PASO 6'!Área_de_impresión</vt:lpstr>
      <vt:lpstr>'PASO 7'!Área_de_impresión</vt:lpstr>
      <vt:lpstr>'PUBLICACION 2017 (2)'!Área_de_impresión</vt:lpstr>
      <vt:lpstr>'PUBLICACION 2019'!Área_de_impresión</vt:lpstr>
      <vt:lpstr>'PASO 1'!Títulos_a_imprimir</vt:lpstr>
      <vt:lpstr>'PASO 3'!Títulos_a_imprimir</vt:lpstr>
      <vt:lpstr>'PASO 4 '!Títulos_a_imprimir</vt:lpstr>
      <vt:lpstr>'PASO 5'!Títulos_a_imprimir</vt:lpstr>
      <vt:lpstr>'PASO 6'!Títulos_a_imprimir</vt:lpstr>
      <vt:lpstr>'PASO 7'!Títulos_a_imprimir</vt:lpstr>
      <vt:lpstr>'PUBLICACION 2019'!Títulos_a_imprimir</vt:lpstr>
    </vt:vector>
  </TitlesOfParts>
  <Company>SEFIPLAN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ddominguez</dc:creator>
  <cp:lastModifiedBy>Demetria Domínguez Gómez</cp:lastModifiedBy>
  <cp:lastPrinted>2019-01-28T19:51:33Z</cp:lastPrinted>
  <dcterms:created xsi:type="dcterms:W3CDTF">2014-01-16T01:05:35Z</dcterms:created>
  <dcterms:modified xsi:type="dcterms:W3CDTF">2020-02-13T17:36:11Z</dcterms:modified>
</cp:coreProperties>
</file>